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dget\Documents\Zonta D12 Treasurer\Financial Statments\"/>
    </mc:Choice>
  </mc:AlternateContent>
  <bookViews>
    <workbookView xWindow="0" yWindow="0" windowWidth="20160" windowHeight="9048"/>
  </bookViews>
  <sheets>
    <sheet name="Conference Analysis" sheetId="1" r:id="rId1"/>
  </sheets>
  <definedNames>
    <definedName name="_xlnm.Print_Area" localSheetId="0">'Conference Analysis'!$A$1:$Q$49</definedName>
  </definedNames>
  <calcPr calcId="152511"/>
</workbook>
</file>

<file path=xl/calcChain.xml><?xml version="1.0" encoding="utf-8"?>
<calcChain xmlns="http://schemas.openxmlformats.org/spreadsheetml/2006/main">
  <c r="B48" i="1" l="1"/>
  <c r="C33" i="1"/>
  <c r="D33" i="1"/>
  <c r="B10" i="1"/>
  <c r="B18" i="1" s="1"/>
  <c r="L18" i="1"/>
  <c r="J18" i="1"/>
  <c r="D48" i="1"/>
  <c r="F48" i="1"/>
  <c r="H48" i="1"/>
  <c r="F33" i="1"/>
  <c r="E48" i="1"/>
  <c r="D10" i="1"/>
  <c r="D18" i="1" s="1"/>
  <c r="G28" i="1"/>
  <c r="F10" i="1"/>
  <c r="F18" i="1" s="1"/>
  <c r="H10" i="1"/>
  <c r="H18" i="1" s="1"/>
  <c r="N10" i="1"/>
  <c r="N18" i="1" s="1"/>
  <c r="P10" i="1"/>
  <c r="P18" i="1" s="1"/>
  <c r="R10" i="1"/>
  <c r="R18" i="1" s="1"/>
  <c r="T10" i="1"/>
  <c r="T18" i="1" s="1"/>
  <c r="V10" i="1"/>
  <c r="X10" i="1"/>
  <c r="Z10" i="1"/>
  <c r="AB10" i="1"/>
  <c r="AD10" i="1"/>
  <c r="AF10" i="1"/>
  <c r="I28" i="1"/>
  <c r="H33" i="1"/>
  <c r="J33" i="1"/>
  <c r="N33" i="1"/>
  <c r="P33" i="1"/>
  <c r="R33" i="1"/>
  <c r="T33" i="1"/>
  <c r="V33" i="1"/>
  <c r="X33" i="1"/>
  <c r="Z33" i="1"/>
  <c r="AB33" i="1"/>
  <c r="AD33" i="1"/>
  <c r="J48" i="1"/>
  <c r="N48" i="1"/>
  <c r="P48" i="1"/>
  <c r="T48" i="1"/>
  <c r="V48" i="1"/>
  <c r="X48" i="1"/>
  <c r="Z48" i="1"/>
  <c r="AB48" i="1"/>
  <c r="AD48" i="1"/>
</calcChain>
</file>

<file path=xl/comments1.xml><?xml version="1.0" encoding="utf-8"?>
<comments xmlns="http://schemas.openxmlformats.org/spreadsheetml/2006/main">
  <authors>
    <author>Dale Luckhurst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>These are conference expenses paid directly by District 12, not  the conference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9" authorId="0" shapeId="0">
      <text>
        <r>
          <rPr>
            <sz val="8"/>
            <color indexed="81"/>
            <rFont val="Tahoma"/>
            <family val="2"/>
          </rPr>
          <t>Included in Full Registration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<sst xmlns="http://schemas.openxmlformats.org/spreadsheetml/2006/main" count="116" uniqueCount="73">
  <si>
    <t>Total</t>
  </si>
  <si>
    <t>Sunday Brunch</t>
  </si>
  <si>
    <t>Saturday Breaks</t>
  </si>
  <si>
    <t>Saturday Banquet</t>
  </si>
  <si>
    <t>Saturday Lunch</t>
  </si>
  <si>
    <t>Saturday Breakfast</t>
  </si>
  <si>
    <t>Friday Breaks</t>
  </si>
  <si>
    <t>Friday Dinner</t>
  </si>
  <si>
    <t>Friday Lunch</t>
  </si>
  <si>
    <t>Per Meal</t>
  </si>
  <si>
    <t>Meals</t>
  </si>
  <si>
    <t>Sunday Guest Brunch</t>
  </si>
  <si>
    <t>Friday Evening Event</t>
  </si>
  <si>
    <t>Saturday Guest Banquet</t>
  </si>
  <si>
    <t>Saturday Guest Lunch</t>
  </si>
  <si>
    <t>Full Registration (Late)</t>
  </si>
  <si>
    <t>Full Registration</t>
  </si>
  <si>
    <t>Cost</t>
  </si>
  <si>
    <t>Number</t>
  </si>
  <si>
    <t>Attendance</t>
  </si>
  <si>
    <t>District Conference/Area Meeting Fund</t>
  </si>
  <si>
    <t>Restricted Fund Balance</t>
  </si>
  <si>
    <t>as of 5/31/1999</t>
  </si>
  <si>
    <t>as of 5/31/2000</t>
  </si>
  <si>
    <t>as of 5/31/2001</t>
  </si>
  <si>
    <t>as of 5/21/2002</t>
  </si>
  <si>
    <t>as of 5/31/2003</t>
  </si>
  <si>
    <t>as of 5/31/2004</t>
  </si>
  <si>
    <t>as of 5/31/2005</t>
  </si>
  <si>
    <t>as of 5/31/2006</t>
  </si>
  <si>
    <t>as of 5/31/2007</t>
  </si>
  <si>
    <t>as of 5/31/2008</t>
  </si>
  <si>
    <t>as of 1/3/2009</t>
  </si>
  <si>
    <t>as of 11/29/2010</t>
  </si>
  <si>
    <t>Sale of Conference bags</t>
  </si>
  <si>
    <t>District Conference Expenses</t>
  </si>
  <si>
    <t>District Conference Dues</t>
  </si>
  <si>
    <t>District Conference (Net)</t>
  </si>
  <si>
    <t>District 12 Contribution</t>
  </si>
  <si>
    <t>(Receipts - Disbursements)</t>
  </si>
  <si>
    <t>District Conference</t>
  </si>
  <si>
    <t>Laramie</t>
  </si>
  <si>
    <t>Pierre</t>
  </si>
  <si>
    <t>Colorado Springs</t>
  </si>
  <si>
    <t>Denver II</t>
  </si>
  <si>
    <t>Cheyenne</t>
  </si>
  <si>
    <t>Billings</t>
  </si>
  <si>
    <t>Lamar</t>
  </si>
  <si>
    <t>Boulder</t>
  </si>
  <si>
    <t>Fort Collins</t>
  </si>
  <si>
    <t xml:space="preserve">Spearfish </t>
  </si>
  <si>
    <t>Denver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</si>
  <si>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</si>
  <si>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</si>
  <si>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</si>
  <si>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</si>
  <si>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</si>
  <si>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</si>
  <si>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</si>
  <si>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</si>
  <si>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</si>
  <si>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</si>
  <si>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</si>
  <si>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</si>
  <si>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</si>
  <si>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Rapid City</t>
  </si>
  <si>
    <t>2011-2012</t>
  </si>
  <si>
    <t>2012-2013</t>
  </si>
  <si>
    <t>Seminar</t>
  </si>
  <si>
    <t>2013-2014</t>
  </si>
  <si>
    <t>Canon City</t>
  </si>
  <si>
    <t>Tax &amp; Gratuity</t>
  </si>
  <si>
    <t>Saturday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</si>
</sst>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43" fontId="2" fillId="0" borderId="7" xfId="1" applyFont="1" applyBorder="1"/>
    <xf numFmtId="43" fontId="2" fillId="0" borderId="0" xfId="1" applyFont="1" applyBorder="1"/>
    <xf numFmtId="43" fontId="2" fillId="0" borderId="0" xfId="1" applyFont="1"/>
    <xf numFmtId="43" fontId="1" fillId="0" borderId="7" xfId="1" applyFont="1" applyBorder="1"/>
    <xf numFmtId="43" fontId="6" fillId="0" borderId="7" xfId="1" applyFont="1" applyBorder="1"/>
    <xf numFmtId="43" fontId="6" fillId="0" borderId="2" xfId="1" applyFont="1" applyBorder="1"/>
    <xf numFmtId="43" fontId="6" fillId="0" borderId="8" xfId="1" applyFont="1" applyBorder="1"/>
    <xf numFmtId="43" fontId="2" fillId="0" borderId="8" xfId="1" applyFont="1" applyBorder="1"/>
    <xf numFmtId="43" fontId="6" fillId="0" borderId="16" xfId="1" applyFont="1" applyBorder="1"/>
    <xf numFmtId="43" fontId="6" fillId="0" borderId="9" xfId="1" applyFont="1" applyBorder="1"/>
    <xf numFmtId="43" fontId="2" fillId="0" borderId="9" xfId="1" applyFont="1" applyBorder="1"/>
    <xf numFmtId="43" fontId="1" fillId="0" borderId="0" xfId="1" applyFont="1" applyBorder="1"/>
    <xf numFmtId="43" fontId="1" fillId="0" borderId="8" xfId="1" applyFont="1" applyBorder="1"/>
    <xf numFmtId="43" fontId="2" fillId="0" borderId="19" xfId="1" applyFont="1" applyBorder="1"/>
    <xf numFmtId="43" fontId="1" fillId="0" borderId="16" xfId="1" applyFont="1" applyBorder="1"/>
    <xf numFmtId="43" fontId="1" fillId="0" borderId="18" xfId="1" applyFont="1" applyBorder="1"/>
    <xf numFmtId="43" fontId="1" fillId="0" borderId="17" xfId="1" applyFont="1" applyBorder="1"/>
    <xf numFmtId="43" fontId="1" fillId="0" borderId="15" xfId="1" applyFont="1" applyBorder="1"/>
    <xf numFmtId="43" fontId="1" fillId="0" borderId="0" xfId="1" applyFont="1"/>
    <xf numFmtId="43" fontId="1" fillId="0" borderId="0" xfId="1" applyFont="1" applyAlignment="1">
      <alignment horizontal="center"/>
    </xf>
    <xf numFmtId="43" fontId="1" fillId="0" borderId="9" xfId="1" applyFont="1" applyBorder="1"/>
    <xf numFmtId="43" fontId="1" fillId="0" borderId="14" xfId="1" applyFont="1" applyBorder="1"/>
    <xf numFmtId="43" fontId="1" fillId="0" borderId="19" xfId="1" applyFont="1" applyBorder="1"/>
    <xf numFmtId="43" fontId="3" fillId="0" borderId="19" xfId="1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6" xfId="1" applyFont="1" applyBorder="1"/>
    <xf numFmtId="43" fontId="1" fillId="0" borderId="0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43" fontId="2" fillId="0" borderId="6" xfId="1" applyFont="1" applyBorder="1"/>
    <xf numFmtId="43" fontId="1" fillId="0" borderId="12" xfId="1" applyFont="1" applyBorder="1"/>
    <xf numFmtId="43" fontId="1" fillId="0" borderId="13" xfId="1" applyFont="1" applyBorder="1"/>
    <xf numFmtId="43" fontId="1" fillId="0" borderId="7" xfId="1" applyFont="1" applyBorder="1" applyAlignment="1">
      <alignment horizontal="right"/>
    </xf>
    <xf numFmtId="43" fontId="1" fillId="0" borderId="0" xfId="1" applyFont="1" applyBorder="1" applyAlignment="1">
      <alignment horizontal="right"/>
    </xf>
    <xf numFmtId="43" fontId="1" fillId="0" borderId="6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1" fillId="0" borderId="2" xfId="1" applyFont="1" applyBorder="1"/>
    <xf numFmtId="43" fontId="1" fillId="0" borderId="5" xfId="1" applyFont="1" applyBorder="1"/>
    <xf numFmtId="43" fontId="1" fillId="0" borderId="3" xfId="1" applyFont="1" applyBorder="1"/>
    <xf numFmtId="43" fontId="1" fillId="0" borderId="4" xfId="1" applyFont="1" applyBorder="1"/>
    <xf numFmtId="43" fontId="1" fillId="0" borderId="1" xfId="1" applyFont="1" applyBorder="1"/>
    <xf numFmtId="43" fontId="3" fillId="0" borderId="7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11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10" xfId="0" applyBorder="1" applyAlignment="1"/>
    <xf numFmtId="43" fontId="2" fillId="0" borderId="14" xfId="1" applyFont="1" applyBorder="1"/>
  </cellXfs>
  <cellStyles count="6">
    <cellStyle name="Comma" xfId="1" builtinId="3"/>
    <cellStyle name="Currency 2" xfId="3"/>
    <cellStyle name="Currency 3" xfId="4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9"/>
  <sheetViews>
    <sheetView tabSelected="1" zoomScaleNormal="100" workbookViewId="0">
      <selection activeCell="E33" sqref="E33"/>
    </sheetView>
  </sheetViews>
  <sheetFormatPr defaultColWidth="9" defaultRowHeight="13.2" x14ac:dyDescent="0.25"/>
  <cols>
    <col min="1" max="1" width="31.09765625" style="19" customWidth="1"/>
    <col min="2" max="3" width="9.59765625" style="19" customWidth="1"/>
    <col min="4" max="4" width="10.09765625" style="5" bestFit="1" customWidth="1"/>
    <col min="5" max="5" width="7.59765625" style="4" bestFit="1" customWidth="1"/>
    <col min="6" max="6" width="10.09765625" style="5" bestFit="1" customWidth="1"/>
    <col min="7" max="7" width="7.8984375" style="4" bestFit="1" customWidth="1"/>
    <col min="8" max="8" width="13.09765625" style="5" bestFit="1" customWidth="1"/>
    <col min="9" max="9" width="7.8984375" style="13" bestFit="1" customWidth="1"/>
    <col min="10" max="10" width="10.09765625" style="19" bestFit="1" customWidth="1"/>
    <col min="11" max="11" width="8" style="13" bestFit="1" customWidth="1"/>
    <col min="12" max="12" width="11.19921875" style="19" bestFit="1" customWidth="1"/>
    <col min="13" max="13" width="8.09765625" style="4" bestFit="1" customWidth="1"/>
    <col min="14" max="14" width="12.09765625" style="4" bestFit="1" customWidth="1"/>
    <col min="15" max="15" width="8" style="30" bestFit="1" customWidth="1"/>
    <col min="16" max="16" width="12.09765625" style="19" bestFit="1" customWidth="1"/>
    <col min="17" max="17" width="7.5" style="19" bestFit="1" customWidth="1"/>
    <col min="18" max="18" width="13.5" style="19" bestFit="1" customWidth="1"/>
    <col min="19" max="19" width="8" style="19" bestFit="1" customWidth="1"/>
    <col min="20" max="20" width="13.19921875" style="19" bestFit="1" customWidth="1"/>
    <col min="21" max="21" width="8" style="19" bestFit="1" customWidth="1"/>
    <col min="22" max="31" width="12.8984375" style="19" customWidth="1"/>
    <col min="32" max="32" width="12.8984375" style="19" hidden="1" customWidth="1"/>
    <col min="33" max="16384" width="9" style="19"/>
  </cols>
  <sheetData>
    <row r="1" spans="1:32" x14ac:dyDescent="0.25">
      <c r="A1" s="15"/>
      <c r="B1" s="15"/>
      <c r="C1" s="15"/>
      <c r="D1" s="9"/>
      <c r="E1" s="15"/>
      <c r="F1" s="9"/>
      <c r="G1" s="15"/>
      <c r="H1" s="9"/>
      <c r="I1" s="16"/>
      <c r="J1" s="17"/>
      <c r="K1" s="16"/>
      <c r="L1" s="17"/>
      <c r="M1" s="15"/>
      <c r="N1" s="15"/>
      <c r="O1" s="18"/>
      <c r="P1" s="17"/>
      <c r="Q1" s="18"/>
      <c r="R1" s="15"/>
      <c r="S1" s="18"/>
      <c r="T1" s="15"/>
      <c r="U1" s="18"/>
      <c r="V1" s="17"/>
      <c r="W1" s="17"/>
      <c r="X1" s="15"/>
      <c r="Y1" s="18"/>
      <c r="Z1" s="17"/>
      <c r="AA1" s="17"/>
      <c r="AB1" s="15"/>
      <c r="AC1" s="18"/>
      <c r="AD1" s="15"/>
      <c r="AE1" s="18"/>
    </row>
    <row r="2" spans="1:32" ht="13.2" customHeight="1" x14ac:dyDescent="0.25">
      <c r="A2" s="4"/>
      <c r="B2" s="48" t="s">
        <v>69</v>
      </c>
      <c r="C2" s="55"/>
      <c r="D2" s="50" t="s">
        <v>67</v>
      </c>
      <c r="E2" s="51"/>
      <c r="F2" s="50" t="s">
        <v>66</v>
      </c>
      <c r="G2" s="51"/>
      <c r="H2" s="50" t="s">
        <v>64</v>
      </c>
      <c r="I2" s="51"/>
      <c r="J2" s="50" t="s">
        <v>63</v>
      </c>
      <c r="K2" s="51"/>
      <c r="L2" s="50" t="s">
        <v>62</v>
      </c>
      <c r="M2" s="51"/>
      <c r="N2" s="46" t="s">
        <v>61</v>
      </c>
      <c r="O2" s="47"/>
      <c r="P2" s="48" t="s">
        <v>60</v>
      </c>
      <c r="Q2" s="47"/>
      <c r="R2" s="46" t="s">
        <v>59</v>
      </c>
      <c r="S2" s="47"/>
      <c r="T2" s="46" t="s">
        <v>58</v>
      </c>
      <c r="U2" s="47"/>
      <c r="V2" s="49" t="s">
        <v>57</v>
      </c>
      <c r="W2" s="49"/>
      <c r="X2" s="46" t="s">
        <v>56</v>
      </c>
      <c r="Y2" s="47"/>
      <c r="Z2" s="49" t="s">
        <v>55</v>
      </c>
      <c r="AA2" s="49"/>
      <c r="AB2" s="46" t="s">
        <v>54</v>
      </c>
      <c r="AC2" s="47"/>
      <c r="AD2" s="46" t="s">
        <v>53</v>
      </c>
      <c r="AE2" s="47"/>
      <c r="AF2" s="20" t="s">
        <v>52</v>
      </c>
    </row>
    <row r="3" spans="1:32" ht="13.2" customHeight="1" x14ac:dyDescent="0.25">
      <c r="A3" s="4"/>
      <c r="B3" s="48" t="s">
        <v>70</v>
      </c>
      <c r="C3" s="55"/>
      <c r="D3" s="50" t="s">
        <v>51</v>
      </c>
      <c r="E3" s="51"/>
      <c r="F3" s="50" t="s">
        <v>65</v>
      </c>
      <c r="G3" s="51"/>
      <c r="H3" s="50" t="s">
        <v>41</v>
      </c>
      <c r="I3" s="51"/>
      <c r="J3" s="50" t="s">
        <v>51</v>
      </c>
      <c r="K3" s="51"/>
      <c r="L3" s="50" t="s">
        <v>43</v>
      </c>
      <c r="M3" s="51"/>
      <c r="N3" s="46" t="s">
        <v>50</v>
      </c>
      <c r="O3" s="47"/>
      <c r="P3" s="48" t="s">
        <v>49</v>
      </c>
      <c r="Q3" s="47"/>
      <c r="R3" s="46" t="s">
        <v>48</v>
      </c>
      <c r="S3" s="47"/>
      <c r="T3" s="46" t="s">
        <v>47</v>
      </c>
      <c r="U3" s="47"/>
      <c r="V3" s="49" t="s">
        <v>46</v>
      </c>
      <c r="W3" s="49"/>
      <c r="X3" s="46" t="s">
        <v>45</v>
      </c>
      <c r="Y3" s="47"/>
      <c r="Z3" s="49" t="s">
        <v>44</v>
      </c>
      <c r="AA3" s="49"/>
      <c r="AB3" s="46" t="s">
        <v>43</v>
      </c>
      <c r="AC3" s="47"/>
      <c r="AD3" s="46" t="s">
        <v>42</v>
      </c>
      <c r="AE3" s="47"/>
      <c r="AF3" s="20" t="s">
        <v>41</v>
      </c>
    </row>
    <row r="4" spans="1:32" ht="13.8" thickBot="1" x14ac:dyDescent="0.3">
      <c r="A4" s="4"/>
      <c r="B4" s="21"/>
      <c r="C4" s="22"/>
      <c r="D4" s="10" t="s">
        <v>68</v>
      </c>
      <c r="E4" s="21"/>
      <c r="F4" s="10"/>
      <c r="G4" s="21"/>
      <c r="H4" s="10"/>
      <c r="I4" s="22"/>
      <c r="J4" s="23"/>
      <c r="K4" s="22"/>
      <c r="L4" s="24"/>
      <c r="M4" s="25"/>
      <c r="N4" s="25"/>
      <c r="O4" s="26"/>
      <c r="P4" s="52"/>
      <c r="Q4" s="53"/>
      <c r="R4" s="54"/>
      <c r="S4" s="53"/>
      <c r="T4" s="54"/>
      <c r="U4" s="53"/>
      <c r="V4" s="27"/>
      <c r="W4" s="27"/>
      <c r="X4" s="28"/>
      <c r="Y4" s="29"/>
      <c r="Z4" s="27"/>
      <c r="AA4" s="27"/>
      <c r="AB4" s="28"/>
      <c r="AC4" s="29"/>
      <c r="AD4" s="28"/>
      <c r="AE4" s="29"/>
      <c r="AF4" s="20"/>
    </row>
    <row r="5" spans="1:32" x14ac:dyDescent="0.25">
      <c r="A5" s="4" t="s">
        <v>40</v>
      </c>
      <c r="B5" s="4"/>
      <c r="C5" s="4"/>
      <c r="J5" s="12"/>
      <c r="L5" s="12"/>
      <c r="P5" s="31"/>
      <c r="Q5" s="32"/>
      <c r="R5" s="33"/>
      <c r="S5" s="32"/>
      <c r="T5" s="33"/>
      <c r="U5" s="32"/>
      <c r="V5" s="20"/>
      <c r="W5" s="20"/>
      <c r="X5" s="33"/>
      <c r="Y5" s="32"/>
      <c r="Z5" s="20"/>
      <c r="AA5" s="20"/>
      <c r="AB5" s="33"/>
      <c r="AC5" s="32"/>
      <c r="AD5" s="33"/>
      <c r="AE5" s="32"/>
      <c r="AF5" s="20"/>
    </row>
    <row r="6" spans="1:32" x14ac:dyDescent="0.25">
      <c r="A6" s="4" t="s">
        <v>39</v>
      </c>
      <c r="B6" s="4">
        <v>1142.9000000000001</v>
      </c>
      <c r="C6" s="4"/>
      <c r="D6" s="1">
        <v>-117.42</v>
      </c>
      <c r="F6" s="4">
        <v>3566.06</v>
      </c>
      <c r="H6" s="1">
        <v>-282.98</v>
      </c>
      <c r="J6" s="12">
        <v>2479.56</v>
      </c>
      <c r="L6" s="12">
        <v>-191</v>
      </c>
      <c r="N6" s="4">
        <v>930.65</v>
      </c>
      <c r="P6" s="2">
        <v>-1596.8</v>
      </c>
      <c r="Q6" s="30"/>
      <c r="R6" s="4">
        <v>424.48</v>
      </c>
      <c r="S6" s="30"/>
      <c r="T6" s="4">
        <v>3342.5</v>
      </c>
      <c r="U6" s="30"/>
      <c r="V6" s="19">
        <v>2105.54</v>
      </c>
      <c r="X6" s="4">
        <v>6737.13</v>
      </c>
      <c r="Y6" s="30"/>
      <c r="Z6" s="19">
        <v>2462</v>
      </c>
      <c r="AB6" s="4">
        <v>1599.88</v>
      </c>
      <c r="AC6" s="30"/>
      <c r="AD6" s="4">
        <v>1565.19</v>
      </c>
      <c r="AE6" s="30"/>
      <c r="AF6" s="19">
        <v>-1260.8900000000001</v>
      </c>
    </row>
    <row r="7" spans="1:32" x14ac:dyDescent="0.25">
      <c r="A7" s="4"/>
      <c r="B7" s="4"/>
      <c r="C7" s="4"/>
      <c r="J7" s="12"/>
      <c r="L7" s="12"/>
      <c r="P7" s="12"/>
      <c r="Q7" s="30"/>
      <c r="R7" s="4"/>
      <c r="S7" s="30"/>
      <c r="T7" s="4"/>
      <c r="U7" s="30"/>
      <c r="X7" s="4"/>
      <c r="Y7" s="30"/>
      <c r="AB7" s="4"/>
      <c r="AC7" s="30"/>
      <c r="AD7" s="4"/>
      <c r="AE7" s="30"/>
    </row>
    <row r="8" spans="1:32" s="3" customFormat="1" x14ac:dyDescent="0.25">
      <c r="A8" s="4" t="s">
        <v>38</v>
      </c>
      <c r="B8" s="56">
        <v>-670</v>
      </c>
      <c r="C8" s="1"/>
      <c r="D8" s="11">
        <v>-2500</v>
      </c>
      <c r="E8" s="1"/>
      <c r="F8" s="11">
        <v>-2500</v>
      </c>
      <c r="G8" s="1"/>
      <c r="H8" s="11">
        <v>-2500</v>
      </c>
      <c r="I8" s="8"/>
      <c r="J8" s="14">
        <v>-2500</v>
      </c>
      <c r="K8" s="8"/>
      <c r="L8" s="14">
        <v>-2500</v>
      </c>
      <c r="M8" s="1"/>
      <c r="N8" s="11">
        <v>-2500</v>
      </c>
      <c r="O8" s="34"/>
      <c r="P8" s="2">
        <v>-2500</v>
      </c>
      <c r="Q8" s="34"/>
      <c r="R8" s="1">
        <v>-2500</v>
      </c>
      <c r="S8" s="34"/>
      <c r="T8" s="1">
        <v>-2500</v>
      </c>
      <c r="U8" s="34"/>
      <c r="V8" s="3">
        <v>-2500</v>
      </c>
      <c r="X8" s="1">
        <v>-2500</v>
      </c>
      <c r="Y8" s="34"/>
      <c r="Z8" s="3">
        <v>-2500</v>
      </c>
      <c r="AB8" s="1">
        <v>-2500</v>
      </c>
      <c r="AC8" s="34"/>
      <c r="AD8" s="1">
        <v>-1800</v>
      </c>
      <c r="AE8" s="34"/>
      <c r="AF8" s="3">
        <v>1800</v>
      </c>
    </row>
    <row r="9" spans="1:32" x14ac:dyDescent="0.25">
      <c r="A9" s="4"/>
      <c r="B9" s="4"/>
      <c r="C9" s="4"/>
      <c r="J9" s="12"/>
      <c r="L9" s="12"/>
      <c r="P9" s="35"/>
      <c r="Q9" s="30"/>
      <c r="R9" s="36"/>
      <c r="S9" s="30"/>
      <c r="T9" s="36"/>
      <c r="U9" s="30"/>
      <c r="V9" s="35"/>
      <c r="W9" s="30"/>
      <c r="X9" s="36"/>
      <c r="Y9" s="30"/>
      <c r="Z9" s="35"/>
      <c r="AA9" s="30"/>
      <c r="AB9" s="36"/>
      <c r="AC9" s="30"/>
      <c r="AD9" s="36"/>
      <c r="AE9" s="30"/>
      <c r="AF9" s="35"/>
    </row>
    <row r="10" spans="1:32" x14ac:dyDescent="0.25">
      <c r="A10" s="4" t="s">
        <v>37</v>
      </c>
      <c r="B10" s="4">
        <f>SUM(B6:B8)</f>
        <v>472.90000000000009</v>
      </c>
      <c r="C10" s="4"/>
      <c r="D10" s="1">
        <f>D8+D6</f>
        <v>-2617.42</v>
      </c>
      <c r="F10" s="4">
        <f>F8+F6</f>
        <v>1066.06</v>
      </c>
      <c r="H10" s="1">
        <f>H8+H6</f>
        <v>-2782.98</v>
      </c>
      <c r="J10" s="12">
        <v>-0.44</v>
      </c>
      <c r="L10" s="12">
        <v>-2691</v>
      </c>
      <c r="N10" s="1">
        <f>SUM(N5:N8)</f>
        <v>-1569.35</v>
      </c>
      <c r="P10" s="2">
        <f>SUM(P6:P8)</f>
        <v>-4096.8</v>
      </c>
      <c r="Q10" s="30"/>
      <c r="R10" s="1">
        <f>SUM(R6:R8)</f>
        <v>-2075.52</v>
      </c>
      <c r="S10" s="30"/>
      <c r="T10" s="4">
        <f>SUM(T6:T8)</f>
        <v>842.5</v>
      </c>
      <c r="U10" s="30"/>
      <c r="V10" s="3">
        <f>SUM(V6:V8)</f>
        <v>-394.46000000000004</v>
      </c>
      <c r="X10" s="4">
        <f>SUM(X6:X8)</f>
        <v>4237.13</v>
      </c>
      <c r="Y10" s="30"/>
      <c r="Z10" s="3">
        <f>SUM(Z5:Z8)</f>
        <v>-38</v>
      </c>
      <c r="AB10" s="1">
        <f>SUM(AB6:AB8)</f>
        <v>-900.11999999999989</v>
      </c>
      <c r="AC10" s="30"/>
      <c r="AD10" s="1">
        <f>SUM(AD6:AD8)</f>
        <v>-234.80999999999995</v>
      </c>
      <c r="AE10" s="30"/>
      <c r="AF10" s="19">
        <f>SUM(AF6-AF8)</f>
        <v>-3060.8900000000003</v>
      </c>
    </row>
    <row r="11" spans="1:32" x14ac:dyDescent="0.25">
      <c r="A11" s="4"/>
      <c r="B11" s="4"/>
      <c r="C11" s="4"/>
      <c r="J11" s="12"/>
      <c r="L11" s="12"/>
      <c r="P11" s="12"/>
      <c r="Q11" s="30"/>
      <c r="R11" s="4"/>
      <c r="S11" s="30"/>
      <c r="T11" s="4"/>
      <c r="U11" s="30"/>
      <c r="X11" s="4"/>
      <c r="Y11" s="30"/>
      <c r="AB11" s="4"/>
      <c r="AC11" s="30"/>
      <c r="AD11" s="4"/>
      <c r="AE11" s="30"/>
    </row>
    <row r="12" spans="1:32" x14ac:dyDescent="0.25">
      <c r="A12" s="4" t="s">
        <v>36</v>
      </c>
      <c r="B12" s="4">
        <v>1785</v>
      </c>
      <c r="C12" s="4"/>
      <c r="D12" s="5">
        <v>1770</v>
      </c>
      <c r="F12" s="5">
        <v>1764</v>
      </c>
      <c r="H12" s="5">
        <v>1727</v>
      </c>
      <c r="J12" s="12">
        <v>1794</v>
      </c>
      <c r="L12" s="12">
        <v>1851</v>
      </c>
      <c r="N12" s="4">
        <v>1959</v>
      </c>
      <c r="P12" s="12">
        <v>2004</v>
      </c>
      <c r="Q12" s="30"/>
      <c r="R12" s="4">
        <v>2025</v>
      </c>
      <c r="S12" s="30"/>
      <c r="T12" s="4">
        <v>2160</v>
      </c>
      <c r="U12" s="30"/>
      <c r="V12" s="19">
        <v>2064</v>
      </c>
      <c r="X12" s="4">
        <v>2043</v>
      </c>
      <c r="Y12" s="30"/>
      <c r="Z12" s="19">
        <v>2007</v>
      </c>
      <c r="AB12" s="4">
        <v>2037</v>
      </c>
      <c r="AC12" s="30"/>
      <c r="AD12" s="4">
        <v>2047</v>
      </c>
      <c r="AE12" s="30"/>
      <c r="AF12" s="19">
        <v>2067</v>
      </c>
    </row>
    <row r="13" spans="1:32" x14ac:dyDescent="0.25">
      <c r="A13" s="4" t="s">
        <v>35</v>
      </c>
      <c r="B13" s="4"/>
      <c r="C13" s="4"/>
      <c r="H13" s="5">
        <v>-28.09</v>
      </c>
      <c r="J13" s="12">
        <v>0</v>
      </c>
      <c r="L13" s="12">
        <v>374.25</v>
      </c>
      <c r="P13" s="12"/>
      <c r="Q13" s="30"/>
      <c r="R13" s="4"/>
      <c r="S13" s="30"/>
      <c r="T13" s="4"/>
      <c r="U13" s="30"/>
      <c r="X13" s="4"/>
      <c r="Y13" s="30"/>
      <c r="AB13" s="4"/>
      <c r="AC13" s="30"/>
      <c r="AD13" s="4"/>
      <c r="AE13" s="30"/>
    </row>
    <row r="14" spans="1:32" x14ac:dyDescent="0.25">
      <c r="A14" s="4" t="s">
        <v>34</v>
      </c>
      <c r="B14" s="4"/>
      <c r="C14" s="4"/>
      <c r="H14" s="5">
        <v>154</v>
      </c>
      <c r="J14" s="12"/>
      <c r="L14" s="12"/>
      <c r="P14" s="12"/>
      <c r="Q14" s="30"/>
      <c r="R14" s="4"/>
      <c r="S14" s="30"/>
      <c r="T14" s="4"/>
      <c r="U14" s="30"/>
      <c r="X14" s="4"/>
      <c r="Y14" s="30"/>
      <c r="AB14" s="4"/>
      <c r="AC14" s="30"/>
      <c r="AD14" s="4"/>
      <c r="AE14" s="30"/>
    </row>
    <row r="15" spans="1:32" x14ac:dyDescent="0.25">
      <c r="A15" s="4"/>
      <c r="B15" s="4"/>
      <c r="C15" s="4"/>
      <c r="J15" s="12"/>
      <c r="L15" s="12"/>
      <c r="P15" s="12"/>
      <c r="Q15" s="30"/>
      <c r="R15" s="4"/>
      <c r="S15" s="30"/>
      <c r="T15" s="4"/>
      <c r="U15" s="30"/>
      <c r="X15" s="4"/>
      <c r="Y15" s="30"/>
      <c r="AB15" s="4"/>
      <c r="AC15" s="30"/>
      <c r="AD15" s="4"/>
      <c r="AE15" s="30"/>
    </row>
    <row r="16" spans="1:32" x14ac:dyDescent="0.25">
      <c r="A16" s="4"/>
      <c r="B16" s="4"/>
      <c r="C16" s="4"/>
      <c r="D16" s="4"/>
      <c r="F16" s="4"/>
      <c r="H16" s="4" t="s">
        <v>33</v>
      </c>
      <c r="J16" s="12"/>
      <c r="L16" s="12" t="s">
        <v>32</v>
      </c>
      <c r="N16" s="37" t="s">
        <v>31</v>
      </c>
      <c r="P16" s="38" t="s">
        <v>30</v>
      </c>
      <c r="Q16" s="39"/>
      <c r="R16" s="37" t="s">
        <v>29</v>
      </c>
      <c r="S16" s="39"/>
      <c r="T16" s="37" t="s">
        <v>28</v>
      </c>
      <c r="U16" s="39"/>
      <c r="V16" s="40" t="s">
        <v>27</v>
      </c>
      <c r="W16" s="40"/>
      <c r="X16" s="37" t="s">
        <v>26</v>
      </c>
      <c r="Y16" s="39"/>
      <c r="Z16" s="40" t="s">
        <v>25</v>
      </c>
      <c r="AA16" s="40"/>
      <c r="AB16" s="37" t="s">
        <v>24</v>
      </c>
      <c r="AC16" s="39"/>
      <c r="AD16" s="37" t="s">
        <v>23</v>
      </c>
      <c r="AE16" s="39"/>
      <c r="AF16" s="40" t="s">
        <v>22</v>
      </c>
    </row>
    <row r="17" spans="1:32" x14ac:dyDescent="0.25">
      <c r="A17" s="4" t="s">
        <v>21</v>
      </c>
      <c r="B17" s="4"/>
      <c r="C17" s="4"/>
      <c r="J17" s="12"/>
      <c r="L17" s="12"/>
      <c r="P17" s="31"/>
      <c r="Q17" s="32"/>
      <c r="R17" s="33"/>
      <c r="S17" s="32"/>
      <c r="T17" s="33"/>
      <c r="U17" s="32"/>
      <c r="V17" s="20"/>
      <c r="W17" s="20"/>
      <c r="X17" s="33"/>
      <c r="Y17" s="32"/>
      <c r="Z17" s="20"/>
      <c r="AA17" s="20"/>
      <c r="AB17" s="33"/>
      <c r="AC17" s="32"/>
      <c r="AD17" s="33"/>
      <c r="AE17" s="32"/>
      <c r="AF17" s="20"/>
    </row>
    <row r="18" spans="1:32" x14ac:dyDescent="0.25">
      <c r="A18" s="4" t="s">
        <v>20</v>
      </c>
      <c r="B18" s="4">
        <f>SUM(B10:B17)</f>
        <v>2257.9</v>
      </c>
      <c r="C18" s="4"/>
      <c r="D18" s="5">
        <f>SUM(D10:D17)</f>
        <v>-847.42000000000007</v>
      </c>
      <c r="F18" s="5">
        <f>SUM(F10:F17)</f>
        <v>2830.06</v>
      </c>
      <c r="H18" s="5">
        <f>SUM(H10:H17)</f>
        <v>-930.06999999999994</v>
      </c>
      <c r="J18" s="12">
        <f>SUM(J10:J17)</f>
        <v>1793.56</v>
      </c>
      <c r="L18" s="12">
        <f>SUM(L10:L13)</f>
        <v>-465.75</v>
      </c>
      <c r="N18" s="4">
        <f>SUM(N10:N14)</f>
        <v>389.65000000000009</v>
      </c>
      <c r="P18" s="12">
        <f>SUM(P10:P12)</f>
        <v>-2092.8000000000002</v>
      </c>
      <c r="Q18" s="30"/>
      <c r="R18" s="4">
        <f>SUM(R10:R12)</f>
        <v>-50.519999999999982</v>
      </c>
      <c r="S18" s="30"/>
      <c r="T18" s="4">
        <f>SUM(T10:T12)</f>
        <v>3002.5</v>
      </c>
      <c r="U18" s="30"/>
      <c r="V18" s="19">
        <v>13370.04</v>
      </c>
      <c r="X18" s="4">
        <v>12172.47</v>
      </c>
      <c r="Y18" s="30"/>
      <c r="Z18" s="19">
        <v>5918.33</v>
      </c>
      <c r="AB18" s="4">
        <v>5234.3500000000004</v>
      </c>
      <c r="AC18" s="30"/>
      <c r="AD18" s="4">
        <v>5484.18</v>
      </c>
      <c r="AE18" s="30"/>
      <c r="AF18" s="19">
        <v>6180.53</v>
      </c>
    </row>
    <row r="19" spans="1:32" x14ac:dyDescent="0.25">
      <c r="A19" s="4"/>
      <c r="B19" s="4"/>
      <c r="C19" s="4"/>
      <c r="J19" s="12"/>
      <c r="L19" s="12"/>
      <c r="P19" s="12"/>
      <c r="Q19" s="30"/>
      <c r="R19" s="4"/>
      <c r="S19" s="30"/>
      <c r="T19" s="4"/>
      <c r="U19" s="30"/>
      <c r="X19" s="4"/>
      <c r="Y19" s="30"/>
      <c r="AB19" s="4"/>
      <c r="AC19" s="30"/>
      <c r="AD19" s="4"/>
      <c r="AE19" s="30"/>
    </row>
    <row r="20" spans="1:32" x14ac:dyDescent="0.25">
      <c r="A20" s="4"/>
      <c r="B20" s="4"/>
      <c r="C20" s="4"/>
      <c r="J20" s="12"/>
      <c r="L20" s="12"/>
      <c r="P20" s="12"/>
      <c r="Q20" s="30"/>
      <c r="R20" s="4"/>
      <c r="S20" s="30"/>
      <c r="T20" s="4"/>
      <c r="U20" s="30"/>
      <c r="X20" s="4"/>
      <c r="Y20" s="30"/>
      <c r="AB20" s="4"/>
      <c r="AC20" s="30"/>
      <c r="AD20" s="4"/>
      <c r="AE20" s="30"/>
    </row>
    <row r="21" spans="1:32" x14ac:dyDescent="0.25">
      <c r="A21" s="4" t="s">
        <v>19</v>
      </c>
      <c r="B21" s="4"/>
      <c r="C21" s="4"/>
      <c r="J21" s="12"/>
      <c r="L21" s="12" t="s">
        <v>18</v>
      </c>
      <c r="M21" s="4" t="s">
        <v>17</v>
      </c>
      <c r="N21" s="33" t="s">
        <v>18</v>
      </c>
      <c r="O21" s="32" t="s">
        <v>17</v>
      </c>
      <c r="P21" s="31" t="s">
        <v>18</v>
      </c>
      <c r="Q21" s="32" t="s">
        <v>17</v>
      </c>
      <c r="R21" s="33" t="s">
        <v>18</v>
      </c>
      <c r="S21" s="32" t="s">
        <v>17</v>
      </c>
      <c r="T21" s="33" t="s">
        <v>18</v>
      </c>
      <c r="U21" s="32" t="s">
        <v>17</v>
      </c>
      <c r="V21" s="33" t="s">
        <v>18</v>
      </c>
      <c r="W21" s="32" t="s">
        <v>17</v>
      </c>
      <c r="X21" s="33" t="s">
        <v>18</v>
      </c>
      <c r="Y21" s="32" t="s">
        <v>17</v>
      </c>
      <c r="Z21" s="33" t="s">
        <v>18</v>
      </c>
      <c r="AA21" s="32" t="s">
        <v>17</v>
      </c>
      <c r="AB21" s="33" t="s">
        <v>18</v>
      </c>
      <c r="AC21" s="32" t="s">
        <v>17</v>
      </c>
      <c r="AD21" s="33" t="s">
        <v>18</v>
      </c>
      <c r="AE21" s="32" t="s">
        <v>17</v>
      </c>
    </row>
    <row r="22" spans="1:32" x14ac:dyDescent="0.25">
      <c r="A22" s="4"/>
      <c r="B22" s="4"/>
      <c r="C22" s="4"/>
      <c r="J22" s="12"/>
      <c r="L22" s="12"/>
      <c r="P22" s="12"/>
      <c r="Q22" s="30"/>
      <c r="R22" s="4"/>
      <c r="S22" s="30"/>
      <c r="T22" s="4"/>
      <c r="U22" s="30"/>
      <c r="X22" s="4"/>
      <c r="Y22" s="30"/>
      <c r="AB22" s="4"/>
      <c r="AC22" s="30"/>
      <c r="AD22" s="4"/>
      <c r="AE22" s="30"/>
    </row>
    <row r="23" spans="1:32" x14ac:dyDescent="0.25">
      <c r="A23" s="4" t="s">
        <v>16</v>
      </c>
      <c r="B23" s="4"/>
      <c r="C23" s="4"/>
      <c r="D23" s="4">
        <v>55</v>
      </c>
      <c r="E23" s="5">
        <v>150</v>
      </c>
      <c r="F23" s="4">
        <v>91</v>
      </c>
      <c r="G23" s="5">
        <v>120</v>
      </c>
      <c r="H23" s="4">
        <v>94</v>
      </c>
      <c r="I23" s="7">
        <v>100</v>
      </c>
      <c r="J23" s="12">
        <v>93</v>
      </c>
      <c r="K23" s="13">
        <v>160</v>
      </c>
      <c r="L23" s="12">
        <v>73</v>
      </c>
      <c r="M23" s="4">
        <v>160</v>
      </c>
      <c r="N23" s="4">
        <v>93</v>
      </c>
      <c r="O23" s="30">
        <v>140</v>
      </c>
      <c r="P23" s="12">
        <v>80</v>
      </c>
      <c r="Q23" s="30">
        <v>158</v>
      </c>
      <c r="R23" s="4">
        <v>86</v>
      </c>
      <c r="S23" s="30">
        <v>150</v>
      </c>
      <c r="T23" s="4">
        <v>76</v>
      </c>
      <c r="U23" s="30">
        <v>125</v>
      </c>
      <c r="V23" s="19">
        <v>78</v>
      </c>
      <c r="W23" s="19">
        <v>125</v>
      </c>
      <c r="X23" s="4">
        <v>89</v>
      </c>
      <c r="Y23" s="30">
        <v>125</v>
      </c>
      <c r="Z23" s="19">
        <v>80</v>
      </c>
      <c r="AA23" s="19">
        <v>150</v>
      </c>
      <c r="AB23" s="4">
        <v>63</v>
      </c>
      <c r="AC23" s="30">
        <v>125</v>
      </c>
      <c r="AD23" s="4">
        <v>58</v>
      </c>
      <c r="AE23" s="30">
        <v>125</v>
      </c>
    </row>
    <row r="24" spans="1:32" x14ac:dyDescent="0.25">
      <c r="A24" s="4" t="s">
        <v>72</v>
      </c>
      <c r="B24" s="4">
        <v>86</v>
      </c>
      <c r="C24" s="4">
        <v>80</v>
      </c>
      <c r="D24" s="4">
        <v>20</v>
      </c>
      <c r="E24" s="5">
        <v>76</v>
      </c>
      <c r="F24" s="4"/>
      <c r="G24" s="5"/>
      <c r="H24" s="4"/>
      <c r="I24" s="7"/>
      <c r="J24" s="12"/>
      <c r="L24" s="12"/>
      <c r="P24" s="12"/>
      <c r="Q24" s="30"/>
      <c r="R24" s="4"/>
      <c r="S24" s="30"/>
      <c r="T24" s="4"/>
      <c r="U24" s="30"/>
      <c r="X24" s="4"/>
      <c r="Y24" s="30"/>
      <c r="AB24" s="4"/>
      <c r="AC24" s="30"/>
      <c r="AD24" s="4"/>
      <c r="AE24" s="30"/>
    </row>
    <row r="25" spans="1:32" x14ac:dyDescent="0.25">
      <c r="A25" s="4" t="s">
        <v>15</v>
      </c>
      <c r="B25" s="4"/>
      <c r="C25" s="4"/>
      <c r="D25" s="4"/>
      <c r="E25" s="5"/>
      <c r="F25" s="4">
        <v>7</v>
      </c>
      <c r="G25" s="5">
        <v>30</v>
      </c>
      <c r="H25" s="4"/>
      <c r="I25" s="7"/>
      <c r="J25" s="12">
        <v>1</v>
      </c>
      <c r="K25" s="13">
        <v>170</v>
      </c>
      <c r="L25" s="12">
        <v>11</v>
      </c>
      <c r="M25" s="4">
        <v>170</v>
      </c>
      <c r="N25" s="4">
        <v>3</v>
      </c>
      <c r="O25" s="30">
        <v>150</v>
      </c>
      <c r="P25" s="12">
        <v>5</v>
      </c>
      <c r="Q25" s="30">
        <v>180</v>
      </c>
      <c r="R25" s="4">
        <v>9</v>
      </c>
      <c r="S25" s="30">
        <v>175</v>
      </c>
      <c r="T25" s="4">
        <v>1</v>
      </c>
      <c r="U25" s="30">
        <v>150</v>
      </c>
      <c r="V25" s="19">
        <v>2</v>
      </c>
      <c r="W25" s="19">
        <v>150</v>
      </c>
      <c r="X25" s="4">
        <v>7</v>
      </c>
      <c r="Y25" s="30">
        <v>150</v>
      </c>
      <c r="Z25" s="19">
        <v>6</v>
      </c>
      <c r="AA25" s="19">
        <v>185</v>
      </c>
      <c r="AB25" s="4">
        <v>10</v>
      </c>
      <c r="AC25" s="30">
        <v>140</v>
      </c>
      <c r="AD25" s="4">
        <v>6</v>
      </c>
      <c r="AE25" s="30">
        <v>145</v>
      </c>
    </row>
    <row r="26" spans="1:32" x14ac:dyDescent="0.25">
      <c r="A26" s="4" t="s">
        <v>14</v>
      </c>
      <c r="B26" s="4"/>
      <c r="C26" s="4"/>
      <c r="D26" s="4">
        <v>1</v>
      </c>
      <c r="E26" s="5">
        <v>20</v>
      </c>
      <c r="F26" s="4">
        <v>1</v>
      </c>
      <c r="G26" s="5">
        <v>15</v>
      </c>
      <c r="H26" s="4">
        <v>1</v>
      </c>
      <c r="I26" s="7">
        <v>15</v>
      </c>
      <c r="J26" s="12">
        <v>3</v>
      </c>
      <c r="K26" s="13">
        <v>130</v>
      </c>
      <c r="L26" s="12">
        <v>2</v>
      </c>
      <c r="M26" s="4">
        <v>130</v>
      </c>
      <c r="N26" s="4">
        <v>8</v>
      </c>
      <c r="O26" s="30">
        <v>120</v>
      </c>
      <c r="P26" s="12">
        <v>12</v>
      </c>
      <c r="Q26" s="30">
        <v>130</v>
      </c>
      <c r="R26" s="4">
        <v>12</v>
      </c>
      <c r="S26" s="30">
        <v>100</v>
      </c>
      <c r="T26" s="4">
        <v>1</v>
      </c>
      <c r="U26" s="30">
        <v>100</v>
      </c>
      <c r="V26" s="19">
        <v>2</v>
      </c>
      <c r="W26" s="19">
        <v>100</v>
      </c>
      <c r="X26" s="4">
        <v>12</v>
      </c>
      <c r="Y26" s="30">
        <v>100</v>
      </c>
      <c r="Z26" s="19">
        <v>12</v>
      </c>
      <c r="AA26" s="19">
        <v>125</v>
      </c>
      <c r="AB26" s="4">
        <v>17</v>
      </c>
      <c r="AC26" s="30">
        <v>75</v>
      </c>
      <c r="AD26" s="4">
        <v>4</v>
      </c>
      <c r="AE26" s="30">
        <v>65</v>
      </c>
    </row>
    <row r="27" spans="1:32" x14ac:dyDescent="0.25">
      <c r="A27" s="4" t="s">
        <v>3</v>
      </c>
      <c r="B27" s="4">
        <v>85</v>
      </c>
      <c r="C27" s="4">
        <v>30</v>
      </c>
      <c r="D27" s="4"/>
      <c r="E27" s="5"/>
      <c r="F27" s="4"/>
      <c r="G27" s="5"/>
      <c r="H27" s="4"/>
      <c r="I27" s="7"/>
      <c r="J27" s="12"/>
      <c r="L27" s="12"/>
      <c r="P27" s="12"/>
      <c r="Q27" s="30"/>
      <c r="R27" s="4"/>
      <c r="S27" s="30"/>
      <c r="T27" s="4"/>
      <c r="U27" s="30"/>
      <c r="X27" s="4"/>
      <c r="Y27" s="30"/>
      <c r="AB27" s="4"/>
      <c r="AC27" s="30"/>
      <c r="AD27" s="4"/>
      <c r="AE27" s="30"/>
    </row>
    <row r="28" spans="1:32" x14ac:dyDescent="0.25">
      <c r="A28" s="4" t="s">
        <v>13</v>
      </c>
      <c r="B28" s="4">
        <v>5</v>
      </c>
      <c r="C28" s="4">
        <v>30</v>
      </c>
      <c r="D28" s="4">
        <v>16</v>
      </c>
      <c r="E28" s="5">
        <v>45</v>
      </c>
      <c r="F28" s="4">
        <v>10</v>
      </c>
      <c r="G28" s="5">
        <f>200/8</f>
        <v>25</v>
      </c>
      <c r="H28" s="4">
        <v>8</v>
      </c>
      <c r="I28" s="7">
        <f>200/8</f>
        <v>25</v>
      </c>
      <c r="J28" s="12"/>
      <c r="K28" s="13">
        <v>140</v>
      </c>
      <c r="L28" s="12">
        <v>4</v>
      </c>
      <c r="M28" s="4">
        <v>140</v>
      </c>
      <c r="N28" s="4">
        <v>1</v>
      </c>
      <c r="O28" s="30">
        <v>130</v>
      </c>
      <c r="P28" s="12">
        <v>3</v>
      </c>
      <c r="Q28" s="30">
        <v>155</v>
      </c>
      <c r="R28" s="4"/>
      <c r="S28" s="30"/>
      <c r="T28" s="4">
        <v>1</v>
      </c>
      <c r="U28" s="30">
        <v>110</v>
      </c>
      <c r="X28" s="4"/>
      <c r="Y28" s="30"/>
      <c r="AB28" s="4"/>
      <c r="AC28" s="30"/>
      <c r="AD28" s="4"/>
      <c r="AE28" s="30"/>
    </row>
    <row r="29" spans="1:32" x14ac:dyDescent="0.25">
      <c r="A29" s="4" t="s">
        <v>12</v>
      </c>
      <c r="B29" s="4">
        <v>84</v>
      </c>
      <c r="C29" s="4">
        <v>25</v>
      </c>
      <c r="D29" s="4">
        <v>51</v>
      </c>
      <c r="E29" s="5">
        <v>26</v>
      </c>
      <c r="F29" s="4">
        <v>95</v>
      </c>
      <c r="G29" s="5">
        <v>14</v>
      </c>
      <c r="H29" s="4"/>
      <c r="I29" s="7">
        <v>14</v>
      </c>
      <c r="J29" s="12"/>
      <c r="K29" s="13">
        <v>28</v>
      </c>
      <c r="L29" s="12"/>
      <c r="M29" s="4">
        <v>15</v>
      </c>
      <c r="O29" s="30">
        <v>35</v>
      </c>
      <c r="P29" s="12"/>
      <c r="Q29" s="30">
        <v>38</v>
      </c>
      <c r="R29" s="4"/>
      <c r="S29" s="30">
        <v>35</v>
      </c>
      <c r="T29" s="4"/>
      <c r="U29" s="30">
        <v>25</v>
      </c>
      <c r="W29" s="19">
        <v>25</v>
      </c>
      <c r="X29" s="4"/>
      <c r="Y29" s="30">
        <v>28</v>
      </c>
      <c r="AA29" s="19">
        <v>32</v>
      </c>
      <c r="AB29" s="4"/>
      <c r="AC29" s="30">
        <v>26</v>
      </c>
      <c r="AD29" s="4"/>
      <c r="AE29" s="30">
        <v>25</v>
      </c>
    </row>
    <row r="30" spans="1:32" x14ac:dyDescent="0.25">
      <c r="A30" s="4" t="s">
        <v>11</v>
      </c>
      <c r="B30" s="4">
        <v>1</v>
      </c>
      <c r="C30" s="4">
        <v>18</v>
      </c>
      <c r="D30" s="4">
        <v>5</v>
      </c>
      <c r="E30" s="5">
        <v>29</v>
      </c>
      <c r="F30" s="4">
        <v>6</v>
      </c>
      <c r="G30" s="5">
        <v>20</v>
      </c>
      <c r="H30" s="4"/>
      <c r="I30" s="7">
        <v>20</v>
      </c>
      <c r="J30" s="12"/>
      <c r="L30" s="12"/>
      <c r="P30" s="12"/>
      <c r="Q30" s="30"/>
      <c r="R30" s="4"/>
      <c r="S30" s="30"/>
      <c r="T30" s="4"/>
      <c r="U30" s="30"/>
      <c r="X30" s="4"/>
      <c r="Y30" s="30"/>
      <c r="AB30" s="4"/>
      <c r="AC30" s="30"/>
      <c r="AD30" s="4"/>
      <c r="AE30" s="30"/>
    </row>
    <row r="31" spans="1:32" x14ac:dyDescent="0.25">
      <c r="A31" s="4" t="s">
        <v>1</v>
      </c>
      <c r="B31" s="4">
        <v>80</v>
      </c>
      <c r="C31" s="4">
        <v>18</v>
      </c>
      <c r="D31" s="4"/>
      <c r="E31" s="5"/>
      <c r="F31" s="4"/>
      <c r="G31" s="5"/>
      <c r="H31" s="4"/>
      <c r="I31" s="7"/>
      <c r="J31" s="12"/>
      <c r="L31" s="12"/>
      <c r="P31" s="12"/>
      <c r="Q31" s="30"/>
      <c r="R31" s="4"/>
      <c r="S31" s="30"/>
      <c r="T31" s="4"/>
      <c r="U31" s="30"/>
      <c r="X31" s="4"/>
      <c r="Y31" s="30"/>
      <c r="AB31" s="4"/>
      <c r="AC31" s="30"/>
      <c r="AD31" s="4"/>
      <c r="AE31" s="30"/>
    </row>
    <row r="32" spans="1:32" x14ac:dyDescent="0.25">
      <c r="A32" s="4"/>
      <c r="B32" s="4"/>
      <c r="C32" s="4"/>
      <c r="D32" s="4"/>
      <c r="E32" s="5"/>
      <c r="F32" s="4"/>
      <c r="G32" s="5"/>
      <c r="H32" s="4"/>
      <c r="I32" s="7"/>
      <c r="J32" s="12"/>
      <c r="L32" s="12"/>
      <c r="P32" s="12"/>
      <c r="Q32" s="30"/>
      <c r="R32" s="4"/>
      <c r="S32" s="30"/>
      <c r="T32" s="4"/>
      <c r="U32" s="30"/>
      <c r="X32" s="4"/>
      <c r="Y32" s="30"/>
      <c r="AB32" s="4"/>
      <c r="AC32" s="30"/>
      <c r="AD32" s="4"/>
      <c r="AE32" s="30"/>
    </row>
    <row r="33" spans="1:31" x14ac:dyDescent="0.25">
      <c r="A33" s="4" t="s">
        <v>0</v>
      </c>
      <c r="B33" s="4"/>
      <c r="C33" s="4">
        <f>C24+C27+C31</f>
        <v>128</v>
      </c>
      <c r="D33" s="4">
        <f>D23+D24</f>
        <v>75</v>
      </c>
      <c r="E33" s="5"/>
      <c r="F33" s="4">
        <f>SUM(F26:F31)</f>
        <v>112</v>
      </c>
      <c r="G33" s="5"/>
      <c r="H33" s="4">
        <f>SUM(H23:H31)</f>
        <v>103</v>
      </c>
      <c r="I33" s="7"/>
      <c r="J33" s="12">
        <f>SUM(J23:J28)</f>
        <v>97</v>
      </c>
      <c r="L33" s="12">
        <v>90</v>
      </c>
      <c r="N33" s="4">
        <f>SUM(N23:N28)</f>
        <v>105</v>
      </c>
      <c r="P33" s="12">
        <f>SUM(P23:P28)</f>
        <v>100</v>
      </c>
      <c r="Q33" s="30"/>
      <c r="R33" s="4">
        <f>SUM(R23:R28)</f>
        <v>107</v>
      </c>
      <c r="S33" s="30"/>
      <c r="T33" s="4">
        <f>SUM(T23:T28)</f>
        <v>79</v>
      </c>
      <c r="U33" s="30"/>
      <c r="V33" s="19">
        <f>SUM(V23:V26)</f>
        <v>82</v>
      </c>
      <c r="X33" s="4">
        <f>SUM(X23:X26)</f>
        <v>108</v>
      </c>
      <c r="Y33" s="30"/>
      <c r="Z33" s="19">
        <f>SUM(Z23:Z26)</f>
        <v>98</v>
      </c>
      <c r="AB33" s="4">
        <f>SUM(AB23:AB26)</f>
        <v>90</v>
      </c>
      <c r="AC33" s="30"/>
      <c r="AD33" s="4">
        <f>SUM(AD23:AD26)</f>
        <v>68</v>
      </c>
      <c r="AE33" s="30"/>
    </row>
    <row r="34" spans="1:31" x14ac:dyDescent="0.25">
      <c r="A34" s="4"/>
      <c r="B34" s="4"/>
      <c r="C34" s="4"/>
      <c r="D34" s="4"/>
      <c r="E34" s="5"/>
      <c r="F34" s="4"/>
      <c r="G34" s="5"/>
      <c r="H34" s="4"/>
      <c r="I34" s="7"/>
      <c r="J34" s="12"/>
      <c r="L34" s="12"/>
      <c r="P34" s="12"/>
      <c r="Q34" s="30"/>
      <c r="R34" s="4"/>
      <c r="S34" s="30"/>
      <c r="T34" s="4"/>
      <c r="U34" s="30"/>
      <c r="X34" s="4"/>
      <c r="Y34" s="30"/>
      <c r="AB34" s="4"/>
      <c r="AC34" s="30"/>
      <c r="AD34" s="4"/>
      <c r="AE34" s="30"/>
    </row>
    <row r="35" spans="1:31" x14ac:dyDescent="0.25">
      <c r="A35" s="4"/>
      <c r="B35" s="4"/>
      <c r="C35" s="4"/>
      <c r="D35" s="4"/>
      <c r="E35" s="5"/>
      <c r="F35" s="4"/>
      <c r="G35" s="5"/>
      <c r="H35" s="4"/>
      <c r="I35" s="7"/>
      <c r="J35" s="12"/>
      <c r="L35" s="12"/>
      <c r="P35" s="12"/>
      <c r="Q35" s="30"/>
      <c r="R35" s="4"/>
      <c r="S35" s="30"/>
      <c r="T35" s="4"/>
      <c r="U35" s="30"/>
      <c r="X35" s="4"/>
      <c r="Y35" s="30"/>
      <c r="AB35" s="4"/>
      <c r="AC35" s="30"/>
      <c r="AD35" s="4"/>
      <c r="AE35" s="30"/>
    </row>
    <row r="36" spans="1:31" x14ac:dyDescent="0.25">
      <c r="A36" s="4" t="s">
        <v>10</v>
      </c>
      <c r="B36" s="4"/>
      <c r="C36" s="4"/>
      <c r="D36" s="4"/>
      <c r="E36" s="5"/>
      <c r="F36" s="4"/>
      <c r="G36" s="5"/>
      <c r="H36" s="4"/>
      <c r="I36" s="7"/>
      <c r="J36" s="12"/>
      <c r="L36" s="12" t="s">
        <v>0</v>
      </c>
      <c r="M36" s="4" t="s">
        <v>9</v>
      </c>
      <c r="N36" s="33" t="s">
        <v>0</v>
      </c>
      <c r="O36" s="32" t="s">
        <v>9</v>
      </c>
      <c r="P36" s="31" t="s">
        <v>0</v>
      </c>
      <c r="Q36" s="32" t="s">
        <v>9</v>
      </c>
      <c r="R36" s="33" t="s">
        <v>0</v>
      </c>
      <c r="S36" s="32" t="s">
        <v>9</v>
      </c>
      <c r="T36" s="33" t="s">
        <v>0</v>
      </c>
      <c r="U36" s="32" t="s">
        <v>9</v>
      </c>
      <c r="V36" s="20" t="s">
        <v>0</v>
      </c>
      <c r="W36" s="20" t="s">
        <v>9</v>
      </c>
      <c r="X36" s="33" t="s">
        <v>0</v>
      </c>
      <c r="Y36" s="32" t="s">
        <v>9</v>
      </c>
      <c r="Z36" s="20" t="s">
        <v>0</v>
      </c>
      <c r="AA36" s="20" t="s">
        <v>9</v>
      </c>
      <c r="AB36" s="33" t="s">
        <v>0</v>
      </c>
      <c r="AC36" s="32" t="s">
        <v>9</v>
      </c>
      <c r="AD36" s="33" t="s">
        <v>0</v>
      </c>
      <c r="AE36" s="32" t="s">
        <v>9</v>
      </c>
    </row>
    <row r="37" spans="1:31" x14ac:dyDescent="0.25">
      <c r="A37" s="4"/>
      <c r="B37" s="4"/>
      <c r="C37" s="4"/>
      <c r="D37" s="4"/>
      <c r="E37" s="5"/>
      <c r="F37" s="4"/>
      <c r="G37" s="5"/>
      <c r="H37" s="4"/>
      <c r="I37" s="7"/>
      <c r="J37" s="12"/>
      <c r="L37" s="12"/>
      <c r="P37" s="12"/>
      <c r="Q37" s="32"/>
      <c r="R37" s="4"/>
      <c r="S37" s="32"/>
      <c r="T37" s="4"/>
      <c r="U37" s="32"/>
      <c r="W37" s="20"/>
      <c r="X37" s="4"/>
      <c r="Y37" s="32"/>
      <c r="AA37" s="20"/>
      <c r="AB37" s="4"/>
      <c r="AC37" s="32"/>
      <c r="AD37" s="4"/>
      <c r="AE37" s="32"/>
    </row>
    <row r="38" spans="1:31" x14ac:dyDescent="0.25">
      <c r="A38" s="4" t="s">
        <v>8</v>
      </c>
      <c r="B38" s="4"/>
      <c r="C38" s="4"/>
      <c r="D38" s="4"/>
      <c r="E38" s="5"/>
      <c r="F38" s="4"/>
      <c r="G38" s="5"/>
      <c r="H38" s="4"/>
      <c r="I38" s="7"/>
      <c r="J38" s="12">
        <v>691</v>
      </c>
      <c r="L38" s="12">
        <v>0</v>
      </c>
      <c r="N38" s="4">
        <v>236.56</v>
      </c>
      <c r="P38" s="12"/>
      <c r="Q38" s="32"/>
      <c r="R38" s="4"/>
      <c r="S38" s="32"/>
      <c r="T38" s="4"/>
      <c r="U38" s="32"/>
      <c r="W38" s="20"/>
      <c r="X38" s="4"/>
      <c r="Y38" s="32"/>
      <c r="AA38" s="20"/>
      <c r="AB38" s="4"/>
      <c r="AC38" s="32"/>
      <c r="AD38" s="4">
        <v>510</v>
      </c>
      <c r="AE38" s="30">
        <v>7.5</v>
      </c>
    </row>
    <row r="39" spans="1:31" x14ac:dyDescent="0.25">
      <c r="A39" s="4" t="s">
        <v>7</v>
      </c>
      <c r="B39" s="4">
        <v>2200</v>
      </c>
      <c r="C39" s="4"/>
      <c r="D39" s="4">
        <v>1040.4000000000001</v>
      </c>
      <c r="E39" s="5"/>
      <c r="F39" s="5">
        <v>1200</v>
      </c>
      <c r="H39" s="5">
        <v>1279.8499999999999</v>
      </c>
      <c r="J39" s="12">
        <v>2795</v>
      </c>
      <c r="L39" s="12">
        <v>1800</v>
      </c>
      <c r="N39" s="4">
        <v>1334.64</v>
      </c>
      <c r="P39" s="12">
        <v>2636.34</v>
      </c>
      <c r="Q39" s="32"/>
      <c r="R39" s="4"/>
      <c r="S39" s="32"/>
      <c r="T39" s="4"/>
      <c r="U39" s="32"/>
      <c r="W39" s="20"/>
      <c r="X39" s="4"/>
      <c r="Y39" s="32"/>
      <c r="AA39" s="20"/>
      <c r="AB39" s="4"/>
      <c r="AC39" s="32"/>
      <c r="AD39" s="4">
        <v>1046.08</v>
      </c>
      <c r="AE39" s="30">
        <v>12.95</v>
      </c>
    </row>
    <row r="40" spans="1:31" x14ac:dyDescent="0.25">
      <c r="A40" s="4" t="s">
        <v>6</v>
      </c>
      <c r="B40" s="4"/>
      <c r="C40" s="4"/>
      <c r="D40" s="4">
        <v>0</v>
      </c>
      <c r="E40" s="5"/>
      <c r="J40" s="12">
        <v>0</v>
      </c>
      <c r="L40" s="12">
        <v>252</v>
      </c>
      <c r="N40" s="4">
        <v>715.35</v>
      </c>
      <c r="P40" s="12"/>
      <c r="Q40" s="32"/>
      <c r="R40" s="4"/>
      <c r="S40" s="32"/>
      <c r="T40" s="4"/>
      <c r="U40" s="32"/>
      <c r="W40" s="20"/>
      <c r="X40" s="4"/>
      <c r="Y40" s="32"/>
      <c r="AA40" s="20"/>
      <c r="AB40" s="4"/>
      <c r="AC40" s="32"/>
      <c r="AD40" s="4">
        <v>92.6</v>
      </c>
      <c r="AE40" s="30"/>
    </row>
    <row r="41" spans="1:31" x14ac:dyDescent="0.25">
      <c r="A41" s="4" t="s">
        <v>5</v>
      </c>
      <c r="B41" s="4">
        <v>504</v>
      </c>
      <c r="C41" s="4"/>
      <c r="D41" s="4">
        <v>1570.59</v>
      </c>
      <c r="E41" s="5"/>
      <c r="F41" s="5">
        <v>545.63</v>
      </c>
      <c r="H41" s="5">
        <v>639.4</v>
      </c>
      <c r="J41" s="12">
        <v>1576</v>
      </c>
      <c r="L41" s="12">
        <v>1032</v>
      </c>
      <c r="N41" s="4">
        <v>1291.05</v>
      </c>
      <c r="P41" s="12">
        <v>2258.63</v>
      </c>
      <c r="Q41" s="30"/>
      <c r="R41" s="4">
        <v>0</v>
      </c>
      <c r="S41" s="30"/>
      <c r="T41" s="4">
        <v>357.61</v>
      </c>
      <c r="U41" s="30"/>
      <c r="V41" s="19">
        <v>627.70000000000005</v>
      </c>
      <c r="X41" s="4">
        <v>639.51</v>
      </c>
      <c r="Y41" s="30">
        <v>7.52</v>
      </c>
      <c r="Z41" s="19">
        <v>1767</v>
      </c>
      <c r="AA41" s="19">
        <v>17.670000000000002</v>
      </c>
      <c r="AB41" s="4">
        <v>919</v>
      </c>
      <c r="AC41" s="30">
        <v>10.81</v>
      </c>
      <c r="AD41" s="4"/>
      <c r="AE41" s="30"/>
    </row>
    <row r="42" spans="1:31" x14ac:dyDescent="0.25">
      <c r="A42" s="4" t="s">
        <v>4</v>
      </c>
      <c r="B42" s="4">
        <v>1092</v>
      </c>
      <c r="C42" s="4"/>
      <c r="D42" s="4">
        <v>2570.13</v>
      </c>
      <c r="E42" s="5"/>
      <c r="F42" s="5">
        <v>1034.6300000000001</v>
      </c>
      <c r="H42" s="5">
        <v>980.3</v>
      </c>
      <c r="J42" s="12">
        <v>2536</v>
      </c>
      <c r="L42" s="12">
        <v>1771</v>
      </c>
      <c r="N42" s="4">
        <v>1670.56</v>
      </c>
      <c r="P42" s="12">
        <v>1939.8</v>
      </c>
      <c r="Q42" s="30"/>
      <c r="R42" s="4">
        <v>0</v>
      </c>
      <c r="S42" s="30"/>
      <c r="T42" s="4">
        <v>890</v>
      </c>
      <c r="U42" s="30"/>
      <c r="V42" s="19">
        <v>931.32</v>
      </c>
      <c r="X42" s="4">
        <v>1346.74</v>
      </c>
      <c r="Y42" s="30">
        <v>11.22</v>
      </c>
      <c r="Z42" s="19">
        <v>2069</v>
      </c>
      <c r="AA42" s="19">
        <v>19.16</v>
      </c>
      <c r="AB42" s="4">
        <v>1761</v>
      </c>
      <c r="AC42" s="30">
        <v>19.57</v>
      </c>
      <c r="AD42" s="4">
        <v>511.5</v>
      </c>
      <c r="AE42" s="30">
        <v>7.75</v>
      </c>
    </row>
    <row r="43" spans="1:31" x14ac:dyDescent="0.25">
      <c r="A43" s="4" t="s">
        <v>3</v>
      </c>
      <c r="B43" s="4">
        <v>1559.7</v>
      </c>
      <c r="C43" s="4"/>
      <c r="D43" s="4">
        <v>3779.7</v>
      </c>
      <c r="E43" s="5"/>
      <c r="F43" s="5">
        <v>2587.63</v>
      </c>
      <c r="H43" s="5">
        <v>2554.25</v>
      </c>
      <c r="J43" s="12">
        <v>3144</v>
      </c>
      <c r="L43" s="12">
        <v>2150</v>
      </c>
      <c r="N43" s="4">
        <v>3471.12</v>
      </c>
      <c r="P43" s="12">
        <v>3372.57</v>
      </c>
      <c r="Q43" s="30"/>
      <c r="R43" s="4">
        <v>0</v>
      </c>
      <c r="S43" s="30"/>
      <c r="T43" s="4">
        <v>1395</v>
      </c>
      <c r="U43" s="30"/>
      <c r="V43" s="19">
        <v>1651.74</v>
      </c>
      <c r="X43" s="4">
        <v>2271.92</v>
      </c>
      <c r="Y43" s="30">
        <v>21.84</v>
      </c>
      <c r="Z43" s="19">
        <v>4263</v>
      </c>
      <c r="AA43" s="19">
        <v>36.75</v>
      </c>
      <c r="AB43" s="4">
        <v>2181</v>
      </c>
      <c r="AC43" s="30">
        <v>25.96</v>
      </c>
      <c r="AD43" s="4">
        <v>1229.75</v>
      </c>
      <c r="AE43" s="30">
        <v>15.2</v>
      </c>
    </row>
    <row r="44" spans="1:31" x14ac:dyDescent="0.25">
      <c r="A44" s="4" t="s">
        <v>2</v>
      </c>
      <c r="B44" s="4">
        <v>100</v>
      </c>
      <c r="C44" s="4"/>
      <c r="D44" s="4">
        <v>1047.33</v>
      </c>
      <c r="E44" s="5"/>
      <c r="F44" s="5">
        <v>15.63</v>
      </c>
      <c r="H44" s="5">
        <v>617.61</v>
      </c>
      <c r="J44" s="12">
        <v>229</v>
      </c>
      <c r="L44" s="12">
        <v>288</v>
      </c>
      <c r="N44" s="4">
        <v>281.2</v>
      </c>
      <c r="P44" s="12">
        <v>0</v>
      </c>
      <c r="Q44" s="30"/>
      <c r="R44" s="4">
        <v>0</v>
      </c>
      <c r="S44" s="30"/>
      <c r="T44" s="4">
        <v>0</v>
      </c>
      <c r="U44" s="30"/>
      <c r="V44" s="19">
        <v>205.84</v>
      </c>
      <c r="X44" s="4">
        <v>280.13</v>
      </c>
      <c r="Y44" s="30"/>
      <c r="Z44" s="19">
        <v>0</v>
      </c>
      <c r="AB44" s="4">
        <v>0</v>
      </c>
      <c r="AC44" s="30"/>
      <c r="AD44" s="4">
        <v>110</v>
      </c>
      <c r="AE44" s="30"/>
    </row>
    <row r="45" spans="1:31" x14ac:dyDescent="0.25">
      <c r="A45" s="4" t="s">
        <v>1</v>
      </c>
      <c r="B45" s="4">
        <v>1148</v>
      </c>
      <c r="C45" s="4"/>
      <c r="D45" s="4">
        <v>2408.13</v>
      </c>
      <c r="E45" s="5"/>
      <c r="F45" s="5">
        <v>1121.57</v>
      </c>
      <c r="H45" s="5">
        <v>1712.95</v>
      </c>
      <c r="J45" s="12">
        <v>2306</v>
      </c>
      <c r="L45" s="12">
        <v>1531</v>
      </c>
      <c r="N45" s="21">
        <v>1526.65</v>
      </c>
      <c r="P45" s="23">
        <v>1912.92</v>
      </c>
      <c r="Q45" s="30"/>
      <c r="R45" s="4">
        <v>0</v>
      </c>
      <c r="S45" s="30"/>
      <c r="T45" s="4">
        <v>496</v>
      </c>
      <c r="U45" s="30"/>
      <c r="V45" s="19">
        <v>1031.06</v>
      </c>
      <c r="X45" s="4">
        <v>1060.53</v>
      </c>
      <c r="Y45" s="30">
        <v>12.48</v>
      </c>
      <c r="Z45" s="19">
        <v>1471</v>
      </c>
      <c r="AA45" s="19">
        <v>17.3</v>
      </c>
      <c r="AB45" s="4">
        <v>1128</v>
      </c>
      <c r="AC45" s="30">
        <v>16.350000000000001</v>
      </c>
      <c r="AD45" s="4"/>
      <c r="AE45" s="30"/>
    </row>
    <row r="46" spans="1:31" x14ac:dyDescent="0.25">
      <c r="A46" s="4" t="s">
        <v>71</v>
      </c>
      <c r="B46" s="4">
        <v>1112.6099999999999</v>
      </c>
      <c r="C46" s="4"/>
      <c r="D46" s="4"/>
      <c r="E46" s="5"/>
      <c r="J46" s="12"/>
      <c r="L46" s="12"/>
      <c r="P46" s="12"/>
      <c r="Q46" s="30"/>
      <c r="R46" s="4"/>
      <c r="S46" s="30"/>
      <c r="T46" s="4"/>
      <c r="U46" s="30"/>
      <c r="X46" s="4"/>
      <c r="Y46" s="30"/>
      <c r="AB46" s="4"/>
      <c r="AC46" s="30"/>
      <c r="AD46" s="4"/>
      <c r="AE46" s="30"/>
    </row>
    <row r="47" spans="1:31" x14ac:dyDescent="0.25">
      <c r="A47" s="4"/>
      <c r="B47" s="4"/>
      <c r="C47" s="4"/>
      <c r="D47" s="4"/>
      <c r="E47" s="5"/>
      <c r="J47" s="12"/>
      <c r="L47" s="12"/>
      <c r="P47" s="12"/>
      <c r="Q47" s="30"/>
      <c r="R47" s="4"/>
      <c r="S47" s="30"/>
      <c r="T47" s="4"/>
      <c r="U47" s="30"/>
      <c r="X47" s="4"/>
      <c r="Y47" s="30"/>
      <c r="AB47" s="4"/>
      <c r="AC47" s="30"/>
      <c r="AD47" s="4"/>
      <c r="AE47" s="30"/>
    </row>
    <row r="48" spans="1:31" x14ac:dyDescent="0.25">
      <c r="A48" s="4" t="s">
        <v>0</v>
      </c>
      <c r="B48" s="4">
        <f>SUM(B38:B46)</f>
        <v>7716.3099999999995</v>
      </c>
      <c r="C48" s="4"/>
      <c r="D48" s="4">
        <f>SUM(D39:D46)</f>
        <v>12416.279999999999</v>
      </c>
      <c r="E48" s="5">
        <f>SUM(E38:E46)</f>
        <v>0</v>
      </c>
      <c r="F48" s="5">
        <f>SUM(F39:F45)</f>
        <v>6505.09</v>
      </c>
      <c r="H48" s="5">
        <f>SUM(H39:H45)</f>
        <v>7784.36</v>
      </c>
      <c r="J48" s="12">
        <f>SUM(J38:J46)</f>
        <v>13277</v>
      </c>
      <c r="L48" s="12">
        <v>8824</v>
      </c>
      <c r="N48" s="4">
        <f>SUM(N38:N46)</f>
        <v>10527.13</v>
      </c>
      <c r="P48" s="12">
        <f>SUM(P39:P45)</f>
        <v>12120.26</v>
      </c>
      <c r="Q48" s="30"/>
      <c r="R48" s="4">
        <v>11853.76</v>
      </c>
      <c r="S48" s="30"/>
      <c r="T48" s="4">
        <f>SUM(T38:T45)</f>
        <v>3138.61</v>
      </c>
      <c r="U48" s="30"/>
      <c r="V48" s="19">
        <f>SUM(V38:V45)</f>
        <v>4447.66</v>
      </c>
      <c r="X48" s="4">
        <f>SUM(X38:X45)</f>
        <v>5598.83</v>
      </c>
      <c r="Y48" s="30"/>
      <c r="Z48" s="19">
        <f>SUM(Z38:Z45)</f>
        <v>9570</v>
      </c>
      <c r="AB48" s="4">
        <f>SUM(AB38:AB45)</f>
        <v>5989</v>
      </c>
      <c r="AC48" s="30"/>
      <c r="AD48" s="4">
        <f>SUM(AD38:AD45)</f>
        <v>3499.93</v>
      </c>
      <c r="AE48" s="30"/>
    </row>
    <row r="49" spans="1:31" ht="13.8" thickBot="1" x14ac:dyDescent="0.3">
      <c r="A49" s="41"/>
      <c r="B49" s="41"/>
      <c r="C49" s="41"/>
      <c r="D49" s="6"/>
      <c r="E49" s="41"/>
      <c r="F49" s="6"/>
      <c r="G49" s="41"/>
      <c r="H49" s="6"/>
      <c r="I49" s="42"/>
      <c r="J49" s="43"/>
      <c r="K49" s="42"/>
      <c r="L49" s="43"/>
      <c r="M49" s="41"/>
      <c r="N49" s="41"/>
      <c r="O49" s="44"/>
      <c r="P49" s="43"/>
      <c r="Q49" s="45"/>
      <c r="R49" s="41"/>
      <c r="S49" s="45"/>
      <c r="T49" s="41"/>
      <c r="U49" s="45"/>
      <c r="V49" s="43"/>
      <c r="W49" s="43"/>
      <c r="X49" s="41"/>
      <c r="Y49" s="45"/>
      <c r="Z49" s="43"/>
      <c r="AA49" s="43"/>
      <c r="AB49" s="41"/>
      <c r="AC49" s="45"/>
      <c r="AD49" s="41"/>
      <c r="AE49" s="45"/>
    </row>
  </sheetData>
  <mergeCells count="33">
    <mergeCell ref="B2:C2"/>
    <mergeCell ref="B3:C3"/>
    <mergeCell ref="D2:E2"/>
    <mergeCell ref="D3:E3"/>
    <mergeCell ref="P4:Q4"/>
    <mergeCell ref="R4:S4"/>
    <mergeCell ref="T4:U4"/>
    <mergeCell ref="T3:U3"/>
    <mergeCell ref="F2:G2"/>
    <mergeCell ref="F3:G3"/>
    <mergeCell ref="H2:I2"/>
    <mergeCell ref="J2:K2"/>
    <mergeCell ref="L2:M2"/>
    <mergeCell ref="N2:O2"/>
    <mergeCell ref="P2:Q2"/>
    <mergeCell ref="H3:I3"/>
    <mergeCell ref="J3:K3"/>
    <mergeCell ref="L3:M3"/>
    <mergeCell ref="N3:O3"/>
    <mergeCell ref="P3:Q3"/>
    <mergeCell ref="AD2:AE2"/>
    <mergeCell ref="Z3:AA3"/>
    <mergeCell ref="AB3:AC3"/>
    <mergeCell ref="AD3:AE3"/>
    <mergeCell ref="R2:S2"/>
    <mergeCell ref="T2:U2"/>
    <mergeCell ref="V2:W2"/>
    <mergeCell ref="X2:Y2"/>
    <mergeCell ref="Z2:AA2"/>
    <mergeCell ref="AB2:AC2"/>
    <mergeCell ref="X3:Y3"/>
    <mergeCell ref="V3:W3"/>
    <mergeCell ref="R3:S3"/>
  </mergeCells>
  <pageMargins left="0.3" right="0" top="1.25" bottom="1" header="0.5" footer="0.5"/>
  <pageSetup scale="75" orientation="landscape" horizontalDpi="300" verticalDpi="300" r:id="rId1"/>
  <headerFooter alignWithMargins="0">
    <oddHeader>&amp;CZonta International - District 12
Conference Analysis</oddHeader>
    <oddFooter>&amp;L&amp;F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Conference Analysis</vt:lpstr>
      <vt:lpstr>'Conference Analysis'!Print_Area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Masters</dc:creator>
  <cp:lastModifiedBy>Bridget</cp:lastModifiedBy>
  <cp:lastPrinted>2013-06-07T16:00:17Z</cp:lastPrinted>
  <dcterms:created xsi:type="dcterms:W3CDTF">2011-09-13T01:40:18Z</dcterms:created>
  <dcterms:modified xsi:type="dcterms:W3CDTF">2014-02-21T16:34:43Z</dcterms:modified>
</cp:coreProperties>
</file>