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470" yWindow="2175" windowWidth="12120" windowHeight="6435" firstSheet="6" activeTab="6"/>
  </bookViews>
  <sheets>
    <sheet name="OPBUDCOM  5-31-2004" sheetId="10" state="hidden" r:id="rId1"/>
    <sheet name="OPBUDCOM  5-31-2005" sheetId="14" state="hidden" r:id="rId2"/>
    <sheet name="OPBUDCOM  5-31-2005 Adjusted" sheetId="15" state="hidden" r:id="rId3"/>
    <sheet name="OPBUDCOM  9-18-2005" sheetId="16" state="hidden" r:id="rId4"/>
    <sheet name="OPBUDCOM  1-9-2006" sheetId="18" state="hidden" r:id="rId5"/>
    <sheet name="OPBUDCOM  5-30-2006" sheetId="19" state="hidden" r:id="rId6"/>
    <sheet name="OPBUDCOM  12-31-12" sheetId="20" r:id="rId7"/>
    <sheet name="Treasurer's Report 12-31-12" sheetId="21" r:id="rId8"/>
    <sheet name="Fund Balances 12-31-12" sheetId="23" r:id="rId9"/>
  </sheets>
  <definedNames>
    <definedName name="_xlnm.Print_Area" localSheetId="8">'Fund Balances 12-31-12'!$A$1:$H$16</definedName>
    <definedName name="_xlnm.Print_Titles" localSheetId="6">'OPBUDCOM  12-31-12'!$5:$7</definedName>
    <definedName name="_xlnm.Print_Titles" localSheetId="4">'OPBUDCOM  1-9-2006'!$5:$7</definedName>
    <definedName name="_xlnm.Print_Titles" localSheetId="5">'OPBUDCOM  5-30-2006'!$5:$7</definedName>
    <definedName name="_xlnm.Print_Titles" localSheetId="0">'OPBUDCOM  5-31-2004'!$2:$4</definedName>
    <definedName name="_xlnm.Print_Titles" localSheetId="1">'OPBUDCOM  5-31-2005'!$5:$7</definedName>
    <definedName name="_xlnm.Print_Titles" localSheetId="2">'OPBUDCOM  5-31-2005 Adjusted'!$5:$7</definedName>
    <definedName name="_xlnm.Print_Titles" localSheetId="3">'OPBUDCOM  9-18-2005'!$5:$7</definedName>
    <definedName name="_xlnm.Print_Titles" localSheetId="7">'Treasurer''s Report 12-31-12'!$5:$9</definedName>
  </definedNames>
  <calcPr calcId="125725"/>
</workbook>
</file>

<file path=xl/calcChain.xml><?xml version="1.0" encoding="utf-8"?>
<calcChain xmlns="http://schemas.openxmlformats.org/spreadsheetml/2006/main">
  <c r="D57" i="20"/>
  <c r="C10" i="23" l="1"/>
  <c r="C45" i="21"/>
  <c r="C53"/>
  <c r="C28"/>
  <c r="C26"/>
  <c r="C25"/>
  <c r="C21" l="1"/>
  <c r="C17"/>
  <c r="C16"/>
  <c r="E15" i="20"/>
  <c r="E45"/>
  <c r="E55"/>
  <c r="E54"/>
  <c r="E53"/>
  <c r="E52"/>
  <c r="E51"/>
  <c r="E50"/>
  <c r="E48"/>
  <c r="E47"/>
  <c r="E46"/>
  <c r="E16"/>
  <c r="E14"/>
  <c r="E13"/>
  <c r="D10"/>
  <c r="B12" i="23" l="1"/>
  <c r="C44" i="21" l="1"/>
  <c r="C39"/>
  <c r="C41"/>
  <c r="C22"/>
  <c r="C57" i="20" l="1"/>
  <c r="C18"/>
  <c r="H56" i="21" l="1"/>
  <c r="H20"/>
  <c r="H54"/>
  <c r="G22" l="1"/>
  <c r="H48"/>
  <c r="C40"/>
  <c r="C38"/>
  <c r="C37"/>
  <c r="C36"/>
  <c r="H21" l="1"/>
  <c r="H46"/>
  <c r="H45"/>
  <c r="H42"/>
  <c r="H39"/>
  <c r="H36"/>
  <c r="C29"/>
  <c r="H33"/>
  <c r="C32"/>
  <c r="H32" s="1"/>
  <c r="C27"/>
  <c r="H27" s="1"/>
  <c r="G58"/>
  <c r="G60" s="1"/>
  <c r="D10" i="23" s="1"/>
  <c r="F58" i="21"/>
  <c r="E58"/>
  <c r="D58"/>
  <c r="H57"/>
  <c r="H53"/>
  <c r="H52"/>
  <c r="H51"/>
  <c r="H50"/>
  <c r="H44"/>
  <c r="H43"/>
  <c r="H41"/>
  <c r="H40"/>
  <c r="H38"/>
  <c r="H37"/>
  <c r="H34"/>
  <c r="H31"/>
  <c r="H29"/>
  <c r="H28"/>
  <c r="H26"/>
  <c r="F22"/>
  <c r="F60" s="1"/>
  <c r="C8" i="23" s="1"/>
  <c r="D8" s="1"/>
  <c r="E22" i="21"/>
  <c r="E60" s="1"/>
  <c r="C6" i="23" s="1"/>
  <c r="D6" s="1"/>
  <c r="D22" i="21"/>
  <c r="D60" s="1"/>
  <c r="H19"/>
  <c r="H18"/>
  <c r="H17"/>
  <c r="H16"/>
  <c r="H15"/>
  <c r="H14"/>
  <c r="H10"/>
  <c r="E22" i="20"/>
  <c r="E23"/>
  <c r="E25"/>
  <c r="E26"/>
  <c r="E28"/>
  <c r="E31"/>
  <c r="E32"/>
  <c r="E33"/>
  <c r="E34"/>
  <c r="E36"/>
  <c r="E37"/>
  <c r="E38"/>
  <c r="E40"/>
  <c r="E42"/>
  <c r="E43"/>
  <c r="E39"/>
  <c r="E27"/>
  <c r="E29"/>
  <c r="E41"/>
  <c r="E12"/>
  <c r="E9"/>
  <c r="E10"/>
  <c r="E11"/>
  <c r="D18"/>
  <c r="D9" i="19"/>
  <c r="D15" s="1"/>
  <c r="D10"/>
  <c r="D11"/>
  <c r="D12"/>
  <c r="D14"/>
  <c r="B15"/>
  <c r="C15"/>
  <c r="D19"/>
  <c r="D20"/>
  <c r="D21"/>
  <c r="D22"/>
  <c r="D23"/>
  <c r="D24"/>
  <c r="D25"/>
  <c r="D27"/>
  <c r="D28"/>
  <c r="D29"/>
  <c r="D30"/>
  <c r="D48" s="1"/>
  <c r="D32"/>
  <c r="D33"/>
  <c r="D34"/>
  <c r="D35"/>
  <c r="D36"/>
  <c r="D37"/>
  <c r="D38"/>
  <c r="D39"/>
  <c r="D40"/>
  <c r="D41"/>
  <c r="D42"/>
  <c r="D43"/>
  <c r="D44"/>
  <c r="D45"/>
  <c r="D46"/>
  <c r="D47"/>
  <c r="B48"/>
  <c r="B50" s="1"/>
  <c r="C48"/>
  <c r="E48"/>
  <c r="C50"/>
  <c r="D9" i="18"/>
  <c r="D10"/>
  <c r="D11"/>
  <c r="D12"/>
  <c r="D14"/>
  <c r="B15"/>
  <c r="C15"/>
  <c r="D15"/>
  <c r="D19"/>
  <c r="D20"/>
  <c r="D21"/>
  <c r="D22"/>
  <c r="D23"/>
  <c r="D24"/>
  <c r="D25"/>
  <c r="D27"/>
  <c r="D28"/>
  <c r="D29"/>
  <c r="D30"/>
  <c r="D32"/>
  <c r="D33"/>
  <c r="D34"/>
  <c r="D35"/>
  <c r="D36"/>
  <c r="D37"/>
  <c r="D38"/>
  <c r="D39"/>
  <c r="D40"/>
  <c r="D41"/>
  <c r="D42"/>
  <c r="D43"/>
  <c r="D44"/>
  <c r="D45"/>
  <c r="D46"/>
  <c r="D47"/>
  <c r="B48"/>
  <c r="C48"/>
  <c r="D48"/>
  <c r="E48"/>
  <c r="B50"/>
  <c r="C50"/>
  <c r="D9" i="16"/>
  <c r="D15" s="1"/>
  <c r="D10"/>
  <c r="D11"/>
  <c r="D12"/>
  <c r="D14"/>
  <c r="B15"/>
  <c r="C15"/>
  <c r="D19"/>
  <c r="D20"/>
  <c r="D21"/>
  <c r="D22"/>
  <c r="D23"/>
  <c r="D24"/>
  <c r="D25"/>
  <c r="D27"/>
  <c r="D28"/>
  <c r="D29"/>
  <c r="D30"/>
  <c r="D48" s="1"/>
  <c r="D32"/>
  <c r="D33"/>
  <c r="D34"/>
  <c r="D35"/>
  <c r="D36"/>
  <c r="D37"/>
  <c r="D38"/>
  <c r="D39"/>
  <c r="D40"/>
  <c r="D41"/>
  <c r="D42"/>
  <c r="D43"/>
  <c r="D44"/>
  <c r="D45"/>
  <c r="D46"/>
  <c r="D47"/>
  <c r="B48"/>
  <c r="C48"/>
  <c r="E48"/>
  <c r="B50"/>
  <c r="C50"/>
  <c r="D9" i="15"/>
  <c r="D10"/>
  <c r="D11"/>
  <c r="D12"/>
  <c r="D14"/>
  <c r="B15"/>
  <c r="C15"/>
  <c r="D15"/>
  <c r="D19"/>
  <c r="D20"/>
  <c r="D21"/>
  <c r="D22"/>
  <c r="D23"/>
  <c r="D24"/>
  <c r="D25"/>
  <c r="D27"/>
  <c r="D28"/>
  <c r="D29"/>
  <c r="D30"/>
  <c r="D32"/>
  <c r="D33"/>
  <c r="D34"/>
  <c r="D35"/>
  <c r="D36"/>
  <c r="D37"/>
  <c r="D38"/>
  <c r="D39"/>
  <c r="D40"/>
  <c r="D41"/>
  <c r="D42"/>
  <c r="D43"/>
  <c r="D44"/>
  <c r="D45"/>
  <c r="D46"/>
  <c r="D47"/>
  <c r="B48"/>
  <c r="C48"/>
  <c r="D48"/>
  <c r="E48"/>
  <c r="B50"/>
  <c r="C50"/>
  <c r="D9" i="14"/>
  <c r="D15" s="1"/>
  <c r="D10"/>
  <c r="D11"/>
  <c r="D12"/>
  <c r="D14"/>
  <c r="B15"/>
  <c r="C15"/>
  <c r="D19"/>
  <c r="D20"/>
  <c r="D21"/>
  <c r="D22"/>
  <c r="D23"/>
  <c r="D24"/>
  <c r="D48" s="1"/>
  <c r="D25"/>
  <c r="D27"/>
  <c r="D28"/>
  <c r="D29"/>
  <c r="D30"/>
  <c r="D32"/>
  <c r="D33"/>
  <c r="D34"/>
  <c r="D35"/>
  <c r="D36"/>
  <c r="D37"/>
  <c r="D38"/>
  <c r="D39"/>
  <c r="D40"/>
  <c r="D41"/>
  <c r="D42"/>
  <c r="D43"/>
  <c r="D44"/>
  <c r="D45"/>
  <c r="D46"/>
  <c r="D47"/>
  <c r="B48"/>
  <c r="C48"/>
  <c r="C50" s="1"/>
  <c r="E48"/>
  <c r="B50"/>
  <c r="D6" i="10"/>
  <c r="D7"/>
  <c r="D8"/>
  <c r="D9"/>
  <c r="D10"/>
  <c r="D11"/>
  <c r="D12"/>
  <c r="B13"/>
  <c r="C13"/>
  <c r="D13"/>
  <c r="D17"/>
  <c r="D18"/>
  <c r="D19"/>
  <c r="D20"/>
  <c r="D21"/>
  <c r="D22"/>
  <c r="D23"/>
  <c r="D25"/>
  <c r="D26"/>
  <c r="D27"/>
  <c r="D28"/>
  <c r="D30"/>
  <c r="D31"/>
  <c r="D32"/>
  <c r="D33"/>
  <c r="D34"/>
  <c r="D35"/>
  <c r="D36"/>
  <c r="D37"/>
  <c r="D38"/>
  <c r="D39"/>
  <c r="D40"/>
  <c r="D41"/>
  <c r="D42"/>
  <c r="D43"/>
  <c r="D44"/>
  <c r="D45"/>
  <c r="B46"/>
  <c r="C46"/>
  <c r="D46"/>
  <c r="E46"/>
  <c r="B48"/>
  <c r="C48"/>
  <c r="E57" i="20"/>
  <c r="H25" i="21"/>
  <c r="D59" i="20"/>
  <c r="E18" l="1"/>
  <c r="E59" s="1"/>
  <c r="D12" i="23"/>
  <c r="C59" i="20"/>
  <c r="C58" i="21"/>
  <c r="H58" s="1"/>
  <c r="H22"/>
  <c r="C12" i="23"/>
  <c r="C60" i="21" l="1"/>
  <c r="H60"/>
</calcChain>
</file>

<file path=xl/comments1.xml><?xml version="1.0" encoding="utf-8"?>
<comments xmlns="http://schemas.openxmlformats.org/spreadsheetml/2006/main">
  <authors>
    <author>Bridget Masters</author>
  </authors>
  <commentList>
    <comment ref="A9" authorId="0">
      <text>
        <r>
          <rPr>
            <b/>
            <sz val="8"/>
            <color indexed="81"/>
            <rFont val="Tahoma"/>
            <charset val="1"/>
          </rPr>
          <t>Bridget Masters:</t>
        </r>
        <r>
          <rPr>
            <sz val="8"/>
            <color indexed="81"/>
            <rFont val="Tahoma"/>
            <charset val="1"/>
          </rPr>
          <t xml:space="preserve">
550
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Bridget Masters:</t>
        </r>
        <r>
          <rPr>
            <sz val="8"/>
            <color indexed="81"/>
            <rFont val="Tahoma"/>
            <charset val="1"/>
          </rPr>
          <t xml:space="preserve">
15
</t>
        </r>
      </text>
    </comment>
  </commentList>
</comments>
</file>

<file path=xl/sharedStrings.xml><?xml version="1.0" encoding="utf-8"?>
<sst xmlns="http://schemas.openxmlformats.org/spreadsheetml/2006/main" count="461" uniqueCount="154">
  <si>
    <t>Designation</t>
  </si>
  <si>
    <t xml:space="preserve"> Variance </t>
  </si>
  <si>
    <t xml:space="preserve"> Donations </t>
  </si>
  <si>
    <t xml:space="preserve"> Reported </t>
  </si>
  <si>
    <t>RECEIPTS</t>
  </si>
  <si>
    <t xml:space="preserve">     Interest</t>
  </si>
  <si>
    <t xml:space="preserve">     Funds Reserved to 2nd Yr</t>
  </si>
  <si>
    <t xml:space="preserve">     of biennium</t>
  </si>
  <si>
    <t>DISBURSEMENTS</t>
  </si>
  <si>
    <t xml:space="preserve">          Governor</t>
  </si>
  <si>
    <t xml:space="preserve">          Lt. Governor</t>
  </si>
  <si>
    <t xml:space="preserve">     Lt. Governor</t>
  </si>
  <si>
    <t xml:space="preserve">     Secretary</t>
  </si>
  <si>
    <t xml:space="preserve">     Treasurer</t>
  </si>
  <si>
    <t xml:space="preserve">     Parliamentarian</t>
  </si>
  <si>
    <t xml:space="preserve">          Directory</t>
  </si>
  <si>
    <t xml:space="preserve">          Int'l/UN</t>
  </si>
  <si>
    <t xml:space="preserve">          Membership</t>
  </si>
  <si>
    <t xml:space="preserve">          Nominating</t>
  </si>
  <si>
    <t xml:space="preserve">          O &amp; E</t>
  </si>
  <si>
    <t xml:space="preserve">          PR</t>
  </si>
  <si>
    <t xml:space="preserve">          Service/Amelia Earhart</t>
  </si>
  <si>
    <t xml:space="preserve">     Board Meetings</t>
  </si>
  <si>
    <t xml:space="preserve">     Newsletter</t>
  </si>
  <si>
    <t>TOTAL DISBURSEMENTS</t>
  </si>
  <si>
    <t>TOTALS - RECEIPTS MINUS</t>
  </si>
  <si>
    <t xml:space="preserve">     DISBURSEMENTS</t>
  </si>
  <si>
    <t>Budget</t>
  </si>
  <si>
    <t xml:space="preserve">           1/2 Yr (10 x$6)</t>
  </si>
  <si>
    <t xml:space="preserve">     Dues (650 @ $12) </t>
  </si>
  <si>
    <t>TOTAL RECEIPTS</t>
  </si>
  <si>
    <t>Previous Biennium Monies</t>
  </si>
  <si>
    <t xml:space="preserve">     Fd Raiser - Conf Coffee</t>
  </si>
  <si>
    <t xml:space="preserve">     Supplies</t>
  </si>
  <si>
    <t>Actual to Date</t>
  </si>
  <si>
    <t xml:space="preserve">     Web Site</t>
  </si>
  <si>
    <t xml:space="preserve">     Professional Fees</t>
  </si>
  <si>
    <t xml:space="preserve">     International Convention</t>
  </si>
  <si>
    <t xml:space="preserve">     Governor</t>
  </si>
  <si>
    <t xml:space="preserve">     Area Directors</t>
  </si>
  <si>
    <t xml:space="preserve">          Area 1 Director</t>
  </si>
  <si>
    <t xml:space="preserve">          Area 2 Director</t>
  </si>
  <si>
    <t xml:space="preserve">          Area 3 Director</t>
  </si>
  <si>
    <t xml:space="preserve">          Area 4 Director</t>
  </si>
  <si>
    <t xml:space="preserve">     Committee Chairs</t>
  </si>
  <si>
    <t xml:space="preserve">     Gifts/Memorials</t>
  </si>
  <si>
    <t xml:space="preserve">     Directory Sales</t>
  </si>
  <si>
    <t xml:space="preserve">     Directory Expense</t>
  </si>
  <si>
    <t>2003-2004</t>
  </si>
  <si>
    <t xml:space="preserve"> </t>
  </si>
  <si>
    <t xml:space="preserve">          Status of Women/Z Club</t>
  </si>
  <si>
    <t xml:space="preserve">          Scholarships&amp;Awards</t>
  </si>
  <si>
    <t>2004-2005</t>
  </si>
  <si>
    <t xml:space="preserve">          PR/Historian</t>
  </si>
  <si>
    <t xml:space="preserve">          Service/ZISVAW</t>
  </si>
  <si>
    <t xml:space="preserve">          of biennium</t>
  </si>
  <si>
    <t xml:space="preserve">     Funds Reserved to 2nd Year</t>
  </si>
  <si>
    <t xml:space="preserve">     District Conference/Area Meetings</t>
  </si>
  <si>
    <t xml:space="preserve">          Scholarships/Awards</t>
  </si>
  <si>
    <t>6/1/2004 - 5/31/2005</t>
  </si>
  <si>
    <t>Budget to Actual</t>
  </si>
  <si>
    <t>Zonta Internatinal - District 12</t>
  </si>
  <si>
    <t>Operations Budget Comparison</t>
  </si>
  <si>
    <t>2005-2006</t>
  </si>
  <si>
    <t>6/1/2005 - 9/18/2005</t>
  </si>
  <si>
    <t>6/1/2005 - 1/9/2006</t>
  </si>
  <si>
    <t>6/1/2005 - 5/30/2006</t>
  </si>
  <si>
    <t>Reserve (Funds provided within</t>
  </si>
  <si>
    <t>Biennium</t>
  </si>
  <si>
    <t xml:space="preserve">     Brochures</t>
  </si>
  <si>
    <t xml:space="preserve">    Other Income- Brochures</t>
  </si>
  <si>
    <t xml:space="preserve">    Other Income- Directories</t>
  </si>
  <si>
    <t>Zonta International - District 12</t>
  </si>
  <si>
    <t>Treasurer's Report</t>
  </si>
  <si>
    <t>Gen'l Fund</t>
  </si>
  <si>
    <t>Temporarily Restricted Funds</t>
  </si>
  <si>
    <t>All Funds</t>
  </si>
  <si>
    <t>District 12</t>
  </si>
  <si>
    <t>Operating</t>
  </si>
  <si>
    <t>Plaques</t>
  </si>
  <si>
    <t>Conf.</t>
  </si>
  <si>
    <t>Scholarships</t>
  </si>
  <si>
    <t>Total</t>
  </si>
  <si>
    <t xml:space="preserve">CASH RECEIVED </t>
  </si>
  <si>
    <t xml:space="preserve">     Dues</t>
  </si>
  <si>
    <t xml:space="preserve">     Directory Sales </t>
  </si>
  <si>
    <r>
      <t xml:space="preserve">     District Conference/Area Meetings</t>
    </r>
    <r>
      <rPr>
        <b/>
        <sz val="10"/>
        <rFont val="MS Sans Serif"/>
        <family val="2"/>
      </rPr>
      <t/>
    </r>
  </si>
  <si>
    <t xml:space="preserve">     District Scholarships</t>
  </si>
  <si>
    <t>Total Cash Received</t>
  </si>
  <si>
    <t>CASH DISBURSEMENTS</t>
  </si>
  <si>
    <t xml:space="preserve">     Governor            </t>
  </si>
  <si>
    <t xml:space="preserve">         Area 1 Director</t>
  </si>
  <si>
    <t xml:space="preserve">     Miscellaneous</t>
  </si>
  <si>
    <t xml:space="preserve">     Board Meetings   </t>
  </si>
  <si>
    <t xml:space="preserve">     Zonta International Foundation</t>
  </si>
  <si>
    <t xml:space="preserve">     Zonta International Convention</t>
  </si>
  <si>
    <t xml:space="preserve">     Transfer back to CD account Scholarship </t>
  </si>
  <si>
    <t xml:space="preserve">     ZAP</t>
  </si>
  <si>
    <t>Total Cash Disbursements</t>
  </si>
  <si>
    <t xml:space="preserve">     Brochures Sales</t>
  </si>
  <si>
    <t xml:space="preserve">     Donation</t>
  </si>
  <si>
    <t xml:space="preserve">Comparison of Temporarily Restricted Fund Balances </t>
  </si>
  <si>
    <t>Restricted Funds</t>
  </si>
  <si>
    <t>Increase(Decrease)</t>
  </si>
  <si>
    <t xml:space="preserve">                         Conference Funds</t>
  </si>
  <si>
    <t xml:space="preserve">                         District 12 Scholarships </t>
  </si>
  <si>
    <t xml:space="preserve">                   Totals </t>
  </si>
  <si>
    <t>Note: District 12 Scholarships was created to supplement International Scholarships for District winners</t>
  </si>
  <si>
    <t>Governor</t>
  </si>
  <si>
    <t>Lt. Governor</t>
  </si>
  <si>
    <t>Area 1 Director</t>
  </si>
  <si>
    <t>Area 2 Director</t>
  </si>
  <si>
    <t>Area 3 Director</t>
  </si>
  <si>
    <t>Area 4 Director</t>
  </si>
  <si>
    <t>Legislative Awareness &amp; Advocacy</t>
  </si>
  <si>
    <t>Nominating</t>
  </si>
  <si>
    <t>Scholarships/Service</t>
  </si>
  <si>
    <t>Directories</t>
  </si>
  <si>
    <t>Pins</t>
  </si>
  <si>
    <t>Marketing:</t>
  </si>
  <si>
    <t>Communications/PR</t>
  </si>
  <si>
    <t>Internal Communication/Newsletter</t>
  </si>
  <si>
    <t>Brochures</t>
  </si>
  <si>
    <t>Web Domain Registration</t>
  </si>
  <si>
    <t>Centurian</t>
  </si>
  <si>
    <t>Service/ZISVAW</t>
  </si>
  <si>
    <t xml:space="preserve">     Lt. Governor/OMC Committee Chair</t>
  </si>
  <si>
    <t xml:space="preserve">     Secretary/Historian</t>
  </si>
  <si>
    <t xml:space="preserve">     Treasurer/Finance Committee Chair</t>
  </si>
  <si>
    <t xml:space="preserve">     Parliamentarian/By-Laws Chair</t>
  </si>
  <si>
    <t>O &amp; E (New Club Development)</t>
  </si>
  <si>
    <t>ZI Foundation/Ambassador/UN Chair</t>
  </si>
  <si>
    <t xml:space="preserve">     Board/Committee Expenses</t>
  </si>
  <si>
    <t>Meetings</t>
  </si>
  <si>
    <t>Internal Communications-Newsletter</t>
  </si>
  <si>
    <t xml:space="preserve">     Marketing</t>
  </si>
  <si>
    <t>2012-2013</t>
  </si>
  <si>
    <t>Web Redesign</t>
  </si>
  <si>
    <t xml:space="preserve">    Other Income - Trading Pins</t>
  </si>
  <si>
    <t>Trading Pins Expense</t>
  </si>
  <si>
    <t xml:space="preserve">      2012-2013</t>
  </si>
  <si>
    <t xml:space="preserve">     Other Income (Trading Pins)</t>
  </si>
  <si>
    <t>BEGINNING BALANCES 6/1/2012</t>
  </si>
  <si>
    <t>As of 6/1/12</t>
  </si>
  <si>
    <t>6/1/2012- 12/31/12</t>
  </si>
  <si>
    <t>As of 12/31/12</t>
  </si>
  <si>
    <t>6-1-2012 -12-31-12</t>
  </si>
  <si>
    <t xml:space="preserve">          Dues </t>
  </si>
  <si>
    <t xml:space="preserve">          1/2 yr </t>
  </si>
  <si>
    <t>Officers</t>
  </si>
  <si>
    <t>Honorary Dues Payment</t>
  </si>
  <si>
    <t>Donation</t>
  </si>
  <si>
    <t>ENDING BALANCE AS OF 12/31/12</t>
  </si>
  <si>
    <t>Education Fund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</si>
</sst>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8" fillId="0" borderId="0"/>
    <xf numFmtId="8" fontId="8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44" fontId="1" fillId="0" borderId="0" xfId="2" applyFont="1" applyAlignment="1">
      <alignment horizontal="center"/>
    </xf>
    <xf numFmtId="0" fontId="1" fillId="0" borderId="0" xfId="0" applyFont="1"/>
    <xf numFmtId="44" fontId="1" fillId="0" borderId="1" xfId="2" applyFont="1" applyBorder="1" applyAlignment="1">
      <alignment horizontal="center"/>
    </xf>
    <xf numFmtId="44" fontId="1" fillId="0" borderId="2" xfId="2" applyFont="1" applyBorder="1" applyAlignment="1">
      <alignment horizontal="center"/>
    </xf>
    <xf numFmtId="44" fontId="1" fillId="0" borderId="3" xfId="2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4" fillId="0" borderId="0" xfId="0" applyFont="1"/>
    <xf numFmtId="44" fontId="4" fillId="0" borderId="0" xfId="2" applyFont="1"/>
    <xf numFmtId="0" fontId="5" fillId="0" borderId="0" xfId="0" applyFont="1"/>
    <xf numFmtId="44" fontId="5" fillId="0" borderId="0" xfId="2" applyFont="1"/>
    <xf numFmtId="44" fontId="5" fillId="0" borderId="1" xfId="2" applyFont="1" applyBorder="1"/>
    <xf numFmtId="0" fontId="6" fillId="0" borderId="0" xfId="0" applyFont="1"/>
    <xf numFmtId="44" fontId="6" fillId="0" borderId="0" xfId="2" applyFont="1"/>
    <xf numFmtId="44" fontId="6" fillId="0" borderId="1" xfId="2" applyFont="1" applyBorder="1"/>
    <xf numFmtId="49" fontId="5" fillId="0" borderId="0" xfId="2" applyNumberFormat="1" applyFont="1"/>
    <xf numFmtId="44" fontId="5" fillId="0" borderId="0" xfId="2" applyFont="1" applyBorder="1"/>
    <xf numFmtId="44" fontId="6" fillId="0" borderId="0" xfId="2" applyFont="1" applyBorder="1"/>
    <xf numFmtId="44" fontId="4" fillId="0" borderId="0" xfId="2" applyFont="1" applyBorder="1"/>
    <xf numFmtId="44" fontId="2" fillId="0" borderId="0" xfId="2"/>
    <xf numFmtId="44" fontId="2" fillId="0" borderId="0" xfId="2" applyBorder="1"/>
    <xf numFmtId="44" fontId="2" fillId="0" borderId="1" xfId="2" applyBorder="1"/>
    <xf numFmtId="8" fontId="6" fillId="0" borderId="1" xfId="2" applyNumberFormat="1" applyFont="1" applyBorder="1"/>
    <xf numFmtId="0" fontId="2" fillId="0" borderId="0" xfId="0" applyFont="1"/>
    <xf numFmtId="43" fontId="0" fillId="0" borderId="0" xfId="1" applyFont="1"/>
    <xf numFmtId="44" fontId="6" fillId="0" borderId="1" xfId="2" applyNumberFormat="1" applyFont="1" applyBorder="1"/>
    <xf numFmtId="0" fontId="2" fillId="0" borderId="0" xfId="4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0" fontId="2" fillId="0" borderId="0" xfId="4" applyAlignment="1">
      <alignment horizontal="left"/>
    </xf>
    <xf numFmtId="0" fontId="2" fillId="0" borderId="0" xfId="4" applyAlignment="1">
      <alignment horizontal="right"/>
    </xf>
    <xf numFmtId="0" fontId="3" fillId="0" borderId="0" xfId="4" applyFont="1"/>
    <xf numFmtId="43" fontId="0" fillId="0" borderId="4" xfId="1" applyFont="1" applyBorder="1"/>
    <xf numFmtId="44" fontId="0" fillId="0" borderId="0" xfId="2" applyFont="1"/>
    <xf numFmtId="44" fontId="0" fillId="0" borderId="8" xfId="2" applyFont="1" applyBorder="1"/>
    <xf numFmtId="43" fontId="0" fillId="0" borderId="0" xfId="2" applyNumberFormat="1" applyFont="1"/>
    <xf numFmtId="43" fontId="2" fillId="0" borderId="0" xfId="2" applyNumberFormat="1" applyFont="1"/>
    <xf numFmtId="43" fontId="2" fillId="0" borderId="0" xfId="2" applyNumberFormat="1" applyFont="1" applyBorder="1"/>
    <xf numFmtId="43" fontId="3" fillId="0" borderId="0" xfId="2" applyNumberFormat="1" applyFont="1" applyAlignment="1">
      <alignment horizontal="left"/>
    </xf>
    <xf numFmtId="43" fontId="1" fillId="0" borderId="4" xfId="2" applyNumberFormat="1" applyFont="1" applyBorder="1" applyAlignment="1">
      <alignment horizontal="left"/>
    </xf>
    <xf numFmtId="43" fontId="3" fillId="0" borderId="4" xfId="2" applyNumberFormat="1" applyFont="1" applyBorder="1"/>
    <xf numFmtId="43" fontId="3" fillId="0" borderId="0" xfId="2" applyNumberFormat="1" applyFont="1"/>
    <xf numFmtId="43" fontId="3" fillId="0" borderId="0" xfId="2" applyNumberFormat="1" applyFont="1" applyBorder="1" applyAlignment="1">
      <alignment horizontal="left"/>
    </xf>
    <xf numFmtId="43" fontId="2" fillId="0" borderId="0" xfId="2" applyNumberFormat="1" applyFont="1" applyAlignment="1">
      <alignment horizontal="left"/>
    </xf>
    <xf numFmtId="43" fontId="3" fillId="0" borderId="4" xfId="2" applyNumberFormat="1" applyFont="1" applyFill="1" applyBorder="1"/>
    <xf numFmtId="43" fontId="2" fillId="0" borderId="4" xfId="2" applyNumberFormat="1" applyFont="1" applyBorder="1"/>
    <xf numFmtId="43" fontId="8" fillId="0" borderId="0" xfId="2" applyNumberFormat="1" applyFont="1"/>
    <xf numFmtId="43" fontId="1" fillId="0" borderId="4" xfId="2" applyNumberFormat="1" applyFont="1" applyFill="1" applyBorder="1"/>
    <xf numFmtId="0" fontId="1" fillId="0" borderId="0" xfId="4" applyFont="1"/>
    <xf numFmtId="14" fontId="1" fillId="0" borderId="0" xfId="4" applyNumberFormat="1" applyFont="1"/>
    <xf numFmtId="43" fontId="2" fillId="0" borderId="0" xfId="1"/>
    <xf numFmtId="43" fontId="1" fillId="0" borderId="0" xfId="1" applyFont="1" applyAlignment="1">
      <alignment horizontal="center"/>
    </xf>
    <xf numFmtId="43" fontId="1" fillId="0" borderId="3" xfId="1" applyFont="1" applyBorder="1" applyAlignment="1">
      <alignment horizontal="center"/>
    </xf>
    <xf numFmtId="43" fontId="5" fillId="0" borderId="0" xfId="1" applyFont="1"/>
    <xf numFmtId="43" fontId="6" fillId="0" borderId="0" xfId="1" applyFont="1"/>
    <xf numFmtId="43" fontId="6" fillId="0" borderId="4" xfId="1" applyFont="1" applyBorder="1"/>
    <xf numFmtId="43" fontId="4" fillId="0" borderId="0" xfId="1" applyFont="1"/>
    <xf numFmtId="43" fontId="8" fillId="0" borderId="0" xfId="1" applyFont="1"/>
    <xf numFmtId="43" fontId="8" fillId="0" borderId="0" xfId="1" applyFont="1" applyBorder="1"/>
    <xf numFmtId="43" fontId="8" fillId="0" borderId="0" xfId="1" applyFont="1" applyFill="1" applyBorder="1"/>
    <xf numFmtId="43" fontId="10" fillId="0" borderId="5" xfId="1" applyFont="1" applyFill="1" applyBorder="1"/>
    <xf numFmtId="43" fontId="5" fillId="0" borderId="0" xfId="1" applyFont="1" applyBorder="1"/>
    <xf numFmtId="43" fontId="10" fillId="0" borderId="0" xfId="1" applyFont="1" applyFill="1"/>
    <xf numFmtId="43" fontId="6" fillId="0" borderId="0" xfId="1" applyFont="1" applyBorder="1"/>
    <xf numFmtId="43" fontId="5" fillId="0" borderId="5" xfId="1" applyFont="1" applyBorder="1"/>
    <xf numFmtId="43" fontId="5" fillId="0" borderId="9" xfId="1" applyFont="1" applyBorder="1"/>
    <xf numFmtId="43" fontId="2" fillId="0" borderId="0" xfId="1" applyFont="1"/>
    <xf numFmtId="43" fontId="2" fillId="0" borderId="0" xfId="1" applyFont="1" applyBorder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6" xfId="1" applyFont="1" applyBorder="1"/>
    <xf numFmtId="43" fontId="3" fillId="0" borderId="0" xfId="1" applyFont="1" applyAlignment="1">
      <alignment horizontal="left"/>
    </xf>
    <xf numFmtId="43" fontId="2" fillId="0" borderId="0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12" fillId="0" borderId="0" xfId="1" applyFont="1" applyAlignment="1">
      <alignment horizontal="center"/>
    </xf>
    <xf numFmtId="43" fontId="12" fillId="0" borderId="6" xfId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43" fontId="3" fillId="0" borderId="4" xfId="1" applyFont="1" applyBorder="1"/>
    <xf numFmtId="43" fontId="3" fillId="0" borderId="7" xfId="1" applyFont="1" applyBorder="1"/>
    <xf numFmtId="43" fontId="3" fillId="0" borderId="0" xfId="1" applyFont="1" applyBorder="1"/>
    <xf numFmtId="43" fontId="3" fillId="0" borderId="6" xfId="1" applyFont="1" applyBorder="1"/>
    <xf numFmtId="43" fontId="3" fillId="0" borderId="0" xfId="1" applyFont="1"/>
    <xf numFmtId="43" fontId="3" fillId="0" borderId="4" xfId="1" applyFont="1" applyFill="1" applyBorder="1"/>
    <xf numFmtId="43" fontId="3" fillId="0" borderId="7" xfId="1" applyFont="1" applyFill="1" applyBorder="1"/>
    <xf numFmtId="43" fontId="3" fillId="0" borderId="0" xfId="1" applyFont="1" applyFill="1" applyBorder="1"/>
    <xf numFmtId="43" fontId="11" fillId="0" borderId="0" xfId="1" applyFont="1"/>
    <xf numFmtId="44" fontId="7" fillId="0" borderId="0" xfId="2" applyFont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2" applyNumberFormat="1" applyFont="1" applyAlignment="1">
      <alignment horizontal="center"/>
    </xf>
    <xf numFmtId="43" fontId="3" fillId="0" borderId="0" xfId="1" applyFont="1" applyAlignment="1">
      <alignment horizontal="center"/>
    </xf>
  </cellXfs>
  <cellStyles count="7">
    <cellStyle name="Comma" xfId="1" builtinId="3"/>
    <cellStyle name="Currency" xfId="2" builtinId="4"/>
    <cellStyle name="Currency 2" xfId="3"/>
    <cellStyle name="Currency 3" xfId="6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38100</xdr:rowOff>
    </xdr:to>
    <xdr:sp macro="" textlink="">
      <xdr:nvSpPr>
        <xdr:cNvPr id="143185" name="Text Box 1"/>
        <xdr:cNvSpPr txBox="1">
          <a:spLocks noChangeArrowheads="1"/>
        </xdr:cNvSpPr>
      </xdr:nvSpPr>
      <xdr:spPr bwMode="auto">
        <a:xfrm>
          <a:off x="4095750" y="81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143186" name="Text Box 2"/>
        <xdr:cNvSpPr txBox="1">
          <a:spLocks noChangeArrowheads="1"/>
        </xdr:cNvSpPr>
      </xdr:nvSpPr>
      <xdr:spPr bwMode="auto">
        <a:xfrm>
          <a:off x="4095750" y="1143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38100</xdr:rowOff>
    </xdr:to>
    <xdr:sp macro="" textlink="">
      <xdr:nvSpPr>
        <xdr:cNvPr id="143187" name="Text Box 3"/>
        <xdr:cNvSpPr txBox="1">
          <a:spLocks noChangeArrowheads="1"/>
        </xdr:cNvSpPr>
      </xdr:nvSpPr>
      <xdr:spPr bwMode="auto">
        <a:xfrm>
          <a:off x="40957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38100</xdr:rowOff>
    </xdr:to>
    <xdr:sp macro="" textlink="">
      <xdr:nvSpPr>
        <xdr:cNvPr id="143188" name="Text Box 4"/>
        <xdr:cNvSpPr txBox="1">
          <a:spLocks noChangeArrowheads="1"/>
        </xdr:cNvSpPr>
      </xdr:nvSpPr>
      <xdr:spPr bwMode="auto">
        <a:xfrm>
          <a:off x="4095750" y="260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38100</xdr:rowOff>
    </xdr:to>
    <xdr:sp macro="" textlink="">
      <xdr:nvSpPr>
        <xdr:cNvPr id="143189" name="Text Box 5"/>
        <xdr:cNvSpPr txBox="1">
          <a:spLocks noChangeArrowheads="1"/>
        </xdr:cNvSpPr>
      </xdr:nvSpPr>
      <xdr:spPr bwMode="auto">
        <a:xfrm>
          <a:off x="4095750" y="2762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3190" name="Text Box 6"/>
        <xdr:cNvSpPr txBox="1">
          <a:spLocks noChangeArrowheads="1"/>
        </xdr:cNvSpPr>
      </xdr:nvSpPr>
      <xdr:spPr bwMode="auto">
        <a:xfrm>
          <a:off x="4095750" y="292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3191" name="Text Box 7"/>
        <xdr:cNvSpPr txBox="1">
          <a:spLocks noChangeArrowheads="1"/>
        </xdr:cNvSpPr>
      </xdr:nvSpPr>
      <xdr:spPr bwMode="auto">
        <a:xfrm>
          <a:off x="4095750" y="292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3192" name="Text Box 8"/>
        <xdr:cNvSpPr txBox="1">
          <a:spLocks noChangeArrowheads="1"/>
        </xdr:cNvSpPr>
      </xdr:nvSpPr>
      <xdr:spPr bwMode="auto">
        <a:xfrm>
          <a:off x="4095750" y="3086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3193" name="Text Box 9"/>
        <xdr:cNvSpPr txBox="1">
          <a:spLocks noChangeArrowheads="1"/>
        </xdr:cNvSpPr>
      </xdr:nvSpPr>
      <xdr:spPr bwMode="auto">
        <a:xfrm>
          <a:off x="4095750" y="324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3194" name="Text Box 10"/>
        <xdr:cNvSpPr txBox="1">
          <a:spLocks noChangeArrowheads="1"/>
        </xdr:cNvSpPr>
      </xdr:nvSpPr>
      <xdr:spPr bwMode="auto">
        <a:xfrm>
          <a:off x="409575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3195" name="Text Box 11"/>
        <xdr:cNvSpPr txBox="1">
          <a:spLocks noChangeArrowheads="1"/>
        </xdr:cNvSpPr>
      </xdr:nvSpPr>
      <xdr:spPr bwMode="auto">
        <a:xfrm>
          <a:off x="4095750" y="3895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3196" name="Text Box 12"/>
        <xdr:cNvSpPr txBox="1">
          <a:spLocks noChangeArrowheads="1"/>
        </xdr:cNvSpPr>
      </xdr:nvSpPr>
      <xdr:spPr bwMode="auto">
        <a:xfrm>
          <a:off x="409575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3197" name="Text Box 13"/>
        <xdr:cNvSpPr txBox="1">
          <a:spLocks noChangeArrowheads="1"/>
        </xdr:cNvSpPr>
      </xdr:nvSpPr>
      <xdr:spPr bwMode="auto">
        <a:xfrm>
          <a:off x="4095750" y="4219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3198" name="Text Box 14"/>
        <xdr:cNvSpPr txBox="1">
          <a:spLocks noChangeArrowheads="1"/>
        </xdr:cNvSpPr>
      </xdr:nvSpPr>
      <xdr:spPr bwMode="auto">
        <a:xfrm>
          <a:off x="409575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3199" name="Text Box 15"/>
        <xdr:cNvSpPr txBox="1">
          <a:spLocks noChangeArrowheads="1"/>
        </xdr:cNvSpPr>
      </xdr:nvSpPr>
      <xdr:spPr bwMode="auto">
        <a:xfrm>
          <a:off x="409575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3200" name="Text Box 16"/>
        <xdr:cNvSpPr txBox="1">
          <a:spLocks noChangeArrowheads="1"/>
        </xdr:cNvSpPr>
      </xdr:nvSpPr>
      <xdr:spPr bwMode="auto">
        <a:xfrm>
          <a:off x="4095750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3201" name="Text Box 17"/>
        <xdr:cNvSpPr txBox="1">
          <a:spLocks noChangeArrowheads="1"/>
        </xdr:cNvSpPr>
      </xdr:nvSpPr>
      <xdr:spPr bwMode="auto">
        <a:xfrm>
          <a:off x="4095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3202" name="Text Box 18"/>
        <xdr:cNvSpPr txBox="1">
          <a:spLocks noChangeArrowheads="1"/>
        </xdr:cNvSpPr>
      </xdr:nvSpPr>
      <xdr:spPr bwMode="auto">
        <a:xfrm>
          <a:off x="40957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3203" name="Text Box 19"/>
        <xdr:cNvSpPr txBox="1">
          <a:spLocks noChangeArrowheads="1"/>
        </xdr:cNvSpPr>
      </xdr:nvSpPr>
      <xdr:spPr bwMode="auto">
        <a:xfrm>
          <a:off x="40957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3204" name="Text Box 20"/>
        <xdr:cNvSpPr txBox="1">
          <a:spLocks noChangeArrowheads="1"/>
        </xdr:cNvSpPr>
      </xdr:nvSpPr>
      <xdr:spPr bwMode="auto">
        <a:xfrm>
          <a:off x="4095750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3205" name="Text Box 21"/>
        <xdr:cNvSpPr txBox="1">
          <a:spLocks noChangeArrowheads="1"/>
        </xdr:cNvSpPr>
      </xdr:nvSpPr>
      <xdr:spPr bwMode="auto">
        <a:xfrm>
          <a:off x="4095750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3206" name="Text Box 22"/>
        <xdr:cNvSpPr txBox="1">
          <a:spLocks noChangeArrowheads="1"/>
        </xdr:cNvSpPr>
      </xdr:nvSpPr>
      <xdr:spPr bwMode="auto">
        <a:xfrm>
          <a:off x="4095750" y="519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3207" name="Text Box 23"/>
        <xdr:cNvSpPr txBox="1">
          <a:spLocks noChangeArrowheads="1"/>
        </xdr:cNvSpPr>
      </xdr:nvSpPr>
      <xdr:spPr bwMode="auto">
        <a:xfrm>
          <a:off x="40957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3208" name="Text Box 24"/>
        <xdr:cNvSpPr txBox="1">
          <a:spLocks noChangeArrowheads="1"/>
        </xdr:cNvSpPr>
      </xdr:nvSpPr>
      <xdr:spPr bwMode="auto">
        <a:xfrm>
          <a:off x="4095750" y="5514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3209" name="Text Box 25"/>
        <xdr:cNvSpPr txBox="1">
          <a:spLocks noChangeArrowheads="1"/>
        </xdr:cNvSpPr>
      </xdr:nvSpPr>
      <xdr:spPr bwMode="auto">
        <a:xfrm>
          <a:off x="4095750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3210" name="Text Box 26"/>
        <xdr:cNvSpPr txBox="1">
          <a:spLocks noChangeArrowheads="1"/>
        </xdr:cNvSpPr>
      </xdr:nvSpPr>
      <xdr:spPr bwMode="auto">
        <a:xfrm>
          <a:off x="409575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3211" name="Text Box 27"/>
        <xdr:cNvSpPr txBox="1">
          <a:spLocks noChangeArrowheads="1"/>
        </xdr:cNvSpPr>
      </xdr:nvSpPr>
      <xdr:spPr bwMode="auto">
        <a:xfrm>
          <a:off x="4095750" y="6000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3212" name="Text Box 28"/>
        <xdr:cNvSpPr txBox="1">
          <a:spLocks noChangeArrowheads="1"/>
        </xdr:cNvSpPr>
      </xdr:nvSpPr>
      <xdr:spPr bwMode="auto">
        <a:xfrm>
          <a:off x="4095750" y="6162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3213" name="Text Box 29"/>
        <xdr:cNvSpPr txBox="1">
          <a:spLocks noChangeArrowheads="1"/>
        </xdr:cNvSpPr>
      </xdr:nvSpPr>
      <xdr:spPr bwMode="auto">
        <a:xfrm>
          <a:off x="4095750" y="6162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3214" name="Text Box 30"/>
        <xdr:cNvSpPr txBox="1">
          <a:spLocks noChangeArrowheads="1"/>
        </xdr:cNvSpPr>
      </xdr:nvSpPr>
      <xdr:spPr bwMode="auto">
        <a:xfrm>
          <a:off x="4095750" y="6162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3215" name="Text Box 31"/>
        <xdr:cNvSpPr txBox="1">
          <a:spLocks noChangeArrowheads="1"/>
        </xdr:cNvSpPr>
      </xdr:nvSpPr>
      <xdr:spPr bwMode="auto">
        <a:xfrm>
          <a:off x="4095750" y="6162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143216" name="Text Box 32"/>
        <xdr:cNvSpPr txBox="1">
          <a:spLocks noChangeArrowheads="1"/>
        </xdr:cNvSpPr>
      </xdr:nvSpPr>
      <xdr:spPr bwMode="auto">
        <a:xfrm>
          <a:off x="4095750" y="632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3217" name="Text Box 33"/>
        <xdr:cNvSpPr txBox="1">
          <a:spLocks noChangeArrowheads="1"/>
        </xdr:cNvSpPr>
      </xdr:nvSpPr>
      <xdr:spPr bwMode="auto">
        <a:xfrm>
          <a:off x="4095750" y="6648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3218" name="Text Box 34"/>
        <xdr:cNvSpPr txBox="1">
          <a:spLocks noChangeArrowheads="1"/>
        </xdr:cNvSpPr>
      </xdr:nvSpPr>
      <xdr:spPr bwMode="auto">
        <a:xfrm>
          <a:off x="4095750" y="681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143219" name="Text Box 35"/>
        <xdr:cNvSpPr txBox="1">
          <a:spLocks noChangeArrowheads="1"/>
        </xdr:cNvSpPr>
      </xdr:nvSpPr>
      <xdr:spPr bwMode="auto">
        <a:xfrm>
          <a:off x="4095750" y="632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143220" name="Text Box 36"/>
        <xdr:cNvSpPr txBox="1">
          <a:spLocks noChangeArrowheads="1"/>
        </xdr:cNvSpPr>
      </xdr:nvSpPr>
      <xdr:spPr bwMode="auto">
        <a:xfrm>
          <a:off x="4095750" y="632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143221" name="Text Box 37"/>
        <xdr:cNvSpPr txBox="1">
          <a:spLocks noChangeArrowheads="1"/>
        </xdr:cNvSpPr>
      </xdr:nvSpPr>
      <xdr:spPr bwMode="auto">
        <a:xfrm>
          <a:off x="4095750" y="632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3222" name="Text Box 38"/>
        <xdr:cNvSpPr txBox="1">
          <a:spLocks noChangeArrowheads="1"/>
        </xdr:cNvSpPr>
      </xdr:nvSpPr>
      <xdr:spPr bwMode="auto">
        <a:xfrm>
          <a:off x="4095750" y="648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3223" name="Text Box 39"/>
        <xdr:cNvSpPr txBox="1">
          <a:spLocks noChangeArrowheads="1"/>
        </xdr:cNvSpPr>
      </xdr:nvSpPr>
      <xdr:spPr bwMode="auto">
        <a:xfrm>
          <a:off x="4095750" y="648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3224" name="Text Box 40"/>
        <xdr:cNvSpPr txBox="1">
          <a:spLocks noChangeArrowheads="1"/>
        </xdr:cNvSpPr>
      </xdr:nvSpPr>
      <xdr:spPr bwMode="auto">
        <a:xfrm>
          <a:off x="4095750" y="7134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3225" name="Text Box 41"/>
        <xdr:cNvSpPr txBox="1">
          <a:spLocks noChangeArrowheads="1"/>
        </xdr:cNvSpPr>
      </xdr:nvSpPr>
      <xdr:spPr bwMode="auto">
        <a:xfrm>
          <a:off x="4095750" y="162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3226" name="Text Box 42"/>
        <xdr:cNvSpPr txBox="1">
          <a:spLocks noChangeArrowheads="1"/>
        </xdr:cNvSpPr>
      </xdr:nvSpPr>
      <xdr:spPr bwMode="auto">
        <a:xfrm>
          <a:off x="4095750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143227" name="Text Box 43"/>
        <xdr:cNvSpPr txBox="1">
          <a:spLocks noChangeArrowheads="1"/>
        </xdr:cNvSpPr>
      </xdr:nvSpPr>
      <xdr:spPr bwMode="auto">
        <a:xfrm>
          <a:off x="4095750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143228" name="Text Box 44"/>
        <xdr:cNvSpPr txBox="1">
          <a:spLocks noChangeArrowheads="1"/>
        </xdr:cNvSpPr>
      </xdr:nvSpPr>
      <xdr:spPr bwMode="auto">
        <a:xfrm>
          <a:off x="4095750" y="1143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38100</xdr:rowOff>
    </xdr:to>
    <xdr:sp macro="" textlink="">
      <xdr:nvSpPr>
        <xdr:cNvPr id="143229" name="Text Box 45"/>
        <xdr:cNvSpPr txBox="1">
          <a:spLocks noChangeArrowheads="1"/>
        </xdr:cNvSpPr>
      </xdr:nvSpPr>
      <xdr:spPr bwMode="auto">
        <a:xfrm>
          <a:off x="40957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3230" name="Text Box 46"/>
        <xdr:cNvSpPr txBox="1">
          <a:spLocks noChangeArrowheads="1"/>
        </xdr:cNvSpPr>
      </xdr:nvSpPr>
      <xdr:spPr bwMode="auto">
        <a:xfrm>
          <a:off x="4095750" y="162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3231" name="Text Box 47"/>
        <xdr:cNvSpPr txBox="1">
          <a:spLocks noChangeArrowheads="1"/>
        </xdr:cNvSpPr>
      </xdr:nvSpPr>
      <xdr:spPr bwMode="auto">
        <a:xfrm>
          <a:off x="4095750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38100</xdr:rowOff>
    </xdr:to>
    <xdr:sp macro="" textlink="">
      <xdr:nvSpPr>
        <xdr:cNvPr id="143232" name="Text Box 48"/>
        <xdr:cNvSpPr txBox="1">
          <a:spLocks noChangeArrowheads="1"/>
        </xdr:cNvSpPr>
      </xdr:nvSpPr>
      <xdr:spPr bwMode="auto">
        <a:xfrm>
          <a:off x="4095750" y="260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38100</xdr:rowOff>
    </xdr:to>
    <xdr:sp macro="" textlink="">
      <xdr:nvSpPr>
        <xdr:cNvPr id="143233" name="Text Box 49"/>
        <xdr:cNvSpPr txBox="1">
          <a:spLocks noChangeArrowheads="1"/>
        </xdr:cNvSpPr>
      </xdr:nvSpPr>
      <xdr:spPr bwMode="auto">
        <a:xfrm>
          <a:off x="4095750" y="2762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3234" name="Text Box 50"/>
        <xdr:cNvSpPr txBox="1">
          <a:spLocks noChangeArrowheads="1"/>
        </xdr:cNvSpPr>
      </xdr:nvSpPr>
      <xdr:spPr bwMode="auto">
        <a:xfrm>
          <a:off x="4095750" y="292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3235" name="Text Box 51"/>
        <xdr:cNvSpPr txBox="1">
          <a:spLocks noChangeArrowheads="1"/>
        </xdr:cNvSpPr>
      </xdr:nvSpPr>
      <xdr:spPr bwMode="auto">
        <a:xfrm>
          <a:off x="4095750" y="292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3236" name="Text Box 52"/>
        <xdr:cNvSpPr txBox="1">
          <a:spLocks noChangeArrowheads="1"/>
        </xdr:cNvSpPr>
      </xdr:nvSpPr>
      <xdr:spPr bwMode="auto">
        <a:xfrm>
          <a:off x="4095750" y="3086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3237" name="Text Box 53"/>
        <xdr:cNvSpPr txBox="1">
          <a:spLocks noChangeArrowheads="1"/>
        </xdr:cNvSpPr>
      </xdr:nvSpPr>
      <xdr:spPr bwMode="auto">
        <a:xfrm>
          <a:off x="4095750" y="324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3238" name="Text Box 54"/>
        <xdr:cNvSpPr txBox="1">
          <a:spLocks noChangeArrowheads="1"/>
        </xdr:cNvSpPr>
      </xdr:nvSpPr>
      <xdr:spPr bwMode="auto">
        <a:xfrm>
          <a:off x="409575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3239" name="Text Box 55"/>
        <xdr:cNvSpPr txBox="1">
          <a:spLocks noChangeArrowheads="1"/>
        </xdr:cNvSpPr>
      </xdr:nvSpPr>
      <xdr:spPr bwMode="auto">
        <a:xfrm>
          <a:off x="4095750" y="3895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3240" name="Text Box 56"/>
        <xdr:cNvSpPr txBox="1">
          <a:spLocks noChangeArrowheads="1"/>
        </xdr:cNvSpPr>
      </xdr:nvSpPr>
      <xdr:spPr bwMode="auto">
        <a:xfrm>
          <a:off x="409575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3241" name="Text Box 57"/>
        <xdr:cNvSpPr txBox="1">
          <a:spLocks noChangeArrowheads="1"/>
        </xdr:cNvSpPr>
      </xdr:nvSpPr>
      <xdr:spPr bwMode="auto">
        <a:xfrm>
          <a:off x="4095750" y="4219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3242" name="Text Box 58"/>
        <xdr:cNvSpPr txBox="1">
          <a:spLocks noChangeArrowheads="1"/>
        </xdr:cNvSpPr>
      </xdr:nvSpPr>
      <xdr:spPr bwMode="auto">
        <a:xfrm>
          <a:off x="409575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3243" name="Text Box 59"/>
        <xdr:cNvSpPr txBox="1">
          <a:spLocks noChangeArrowheads="1"/>
        </xdr:cNvSpPr>
      </xdr:nvSpPr>
      <xdr:spPr bwMode="auto">
        <a:xfrm>
          <a:off x="409575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3244" name="Text Box 60"/>
        <xdr:cNvSpPr txBox="1">
          <a:spLocks noChangeArrowheads="1"/>
        </xdr:cNvSpPr>
      </xdr:nvSpPr>
      <xdr:spPr bwMode="auto">
        <a:xfrm>
          <a:off x="4095750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3245" name="Text Box 61"/>
        <xdr:cNvSpPr txBox="1">
          <a:spLocks noChangeArrowheads="1"/>
        </xdr:cNvSpPr>
      </xdr:nvSpPr>
      <xdr:spPr bwMode="auto">
        <a:xfrm>
          <a:off x="4095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3246" name="Text Box 62"/>
        <xdr:cNvSpPr txBox="1">
          <a:spLocks noChangeArrowheads="1"/>
        </xdr:cNvSpPr>
      </xdr:nvSpPr>
      <xdr:spPr bwMode="auto">
        <a:xfrm>
          <a:off x="40957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3247" name="Text Box 63"/>
        <xdr:cNvSpPr txBox="1">
          <a:spLocks noChangeArrowheads="1"/>
        </xdr:cNvSpPr>
      </xdr:nvSpPr>
      <xdr:spPr bwMode="auto">
        <a:xfrm>
          <a:off x="4095750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3248" name="Text Box 64"/>
        <xdr:cNvSpPr txBox="1">
          <a:spLocks noChangeArrowheads="1"/>
        </xdr:cNvSpPr>
      </xdr:nvSpPr>
      <xdr:spPr bwMode="auto">
        <a:xfrm>
          <a:off x="4095750" y="519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3249" name="Text Box 65"/>
        <xdr:cNvSpPr txBox="1">
          <a:spLocks noChangeArrowheads="1"/>
        </xdr:cNvSpPr>
      </xdr:nvSpPr>
      <xdr:spPr bwMode="auto">
        <a:xfrm>
          <a:off x="40957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3250" name="Text Box 66"/>
        <xdr:cNvSpPr txBox="1">
          <a:spLocks noChangeArrowheads="1"/>
        </xdr:cNvSpPr>
      </xdr:nvSpPr>
      <xdr:spPr bwMode="auto">
        <a:xfrm>
          <a:off x="4095750" y="5514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3251" name="Text Box 67"/>
        <xdr:cNvSpPr txBox="1">
          <a:spLocks noChangeArrowheads="1"/>
        </xdr:cNvSpPr>
      </xdr:nvSpPr>
      <xdr:spPr bwMode="auto">
        <a:xfrm>
          <a:off x="4095750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3252" name="Text Box 68"/>
        <xdr:cNvSpPr txBox="1">
          <a:spLocks noChangeArrowheads="1"/>
        </xdr:cNvSpPr>
      </xdr:nvSpPr>
      <xdr:spPr bwMode="auto">
        <a:xfrm>
          <a:off x="409575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3253" name="Text Box 69"/>
        <xdr:cNvSpPr txBox="1">
          <a:spLocks noChangeArrowheads="1"/>
        </xdr:cNvSpPr>
      </xdr:nvSpPr>
      <xdr:spPr bwMode="auto">
        <a:xfrm>
          <a:off x="4095750" y="6000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3254" name="Text Box 70"/>
        <xdr:cNvSpPr txBox="1">
          <a:spLocks noChangeArrowheads="1"/>
        </xdr:cNvSpPr>
      </xdr:nvSpPr>
      <xdr:spPr bwMode="auto">
        <a:xfrm>
          <a:off x="4095750" y="6162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143255" name="Text Box 71"/>
        <xdr:cNvSpPr txBox="1">
          <a:spLocks noChangeArrowheads="1"/>
        </xdr:cNvSpPr>
      </xdr:nvSpPr>
      <xdr:spPr bwMode="auto">
        <a:xfrm>
          <a:off x="4095750" y="632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3256" name="Text Box 72"/>
        <xdr:cNvSpPr txBox="1">
          <a:spLocks noChangeArrowheads="1"/>
        </xdr:cNvSpPr>
      </xdr:nvSpPr>
      <xdr:spPr bwMode="auto">
        <a:xfrm>
          <a:off x="4095750" y="648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3257" name="Text Box 73"/>
        <xdr:cNvSpPr txBox="1">
          <a:spLocks noChangeArrowheads="1"/>
        </xdr:cNvSpPr>
      </xdr:nvSpPr>
      <xdr:spPr bwMode="auto">
        <a:xfrm>
          <a:off x="4095750" y="6648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3258" name="Text Box 74"/>
        <xdr:cNvSpPr txBox="1">
          <a:spLocks noChangeArrowheads="1"/>
        </xdr:cNvSpPr>
      </xdr:nvSpPr>
      <xdr:spPr bwMode="auto">
        <a:xfrm>
          <a:off x="4095750" y="681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3259" name="Text Box 75"/>
        <xdr:cNvSpPr txBox="1">
          <a:spLocks noChangeArrowheads="1"/>
        </xdr:cNvSpPr>
      </xdr:nvSpPr>
      <xdr:spPr bwMode="auto">
        <a:xfrm>
          <a:off x="4095750" y="697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3260" name="Text Box 76"/>
        <xdr:cNvSpPr txBox="1">
          <a:spLocks noChangeArrowheads="1"/>
        </xdr:cNvSpPr>
      </xdr:nvSpPr>
      <xdr:spPr bwMode="auto">
        <a:xfrm>
          <a:off x="4095750" y="7134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38100</xdr:rowOff>
    </xdr:to>
    <xdr:sp macro="" textlink="">
      <xdr:nvSpPr>
        <xdr:cNvPr id="143261" name="Text Box 77"/>
        <xdr:cNvSpPr txBox="1">
          <a:spLocks noChangeArrowheads="1"/>
        </xdr:cNvSpPr>
      </xdr:nvSpPr>
      <xdr:spPr bwMode="auto">
        <a:xfrm>
          <a:off x="4095750" y="2762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38100</xdr:rowOff>
    </xdr:to>
    <xdr:sp macro="" textlink="">
      <xdr:nvSpPr>
        <xdr:cNvPr id="143262" name="Text Box 78"/>
        <xdr:cNvSpPr txBox="1">
          <a:spLocks noChangeArrowheads="1"/>
        </xdr:cNvSpPr>
      </xdr:nvSpPr>
      <xdr:spPr bwMode="auto">
        <a:xfrm>
          <a:off x="4095750" y="2762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3263" name="Text Box 79"/>
        <xdr:cNvSpPr txBox="1">
          <a:spLocks noChangeArrowheads="1"/>
        </xdr:cNvSpPr>
      </xdr:nvSpPr>
      <xdr:spPr bwMode="auto">
        <a:xfrm>
          <a:off x="4095750" y="292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3264" name="Text Box 80"/>
        <xdr:cNvSpPr txBox="1">
          <a:spLocks noChangeArrowheads="1"/>
        </xdr:cNvSpPr>
      </xdr:nvSpPr>
      <xdr:spPr bwMode="auto">
        <a:xfrm>
          <a:off x="4095750" y="292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3265" name="Text Box 81"/>
        <xdr:cNvSpPr txBox="1">
          <a:spLocks noChangeArrowheads="1"/>
        </xdr:cNvSpPr>
      </xdr:nvSpPr>
      <xdr:spPr bwMode="auto">
        <a:xfrm>
          <a:off x="4095750" y="3086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3266" name="Text Box 82"/>
        <xdr:cNvSpPr txBox="1">
          <a:spLocks noChangeArrowheads="1"/>
        </xdr:cNvSpPr>
      </xdr:nvSpPr>
      <xdr:spPr bwMode="auto">
        <a:xfrm>
          <a:off x="4095750" y="3086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3267" name="Text Box 83"/>
        <xdr:cNvSpPr txBox="1">
          <a:spLocks noChangeArrowheads="1"/>
        </xdr:cNvSpPr>
      </xdr:nvSpPr>
      <xdr:spPr bwMode="auto">
        <a:xfrm>
          <a:off x="4095750" y="324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3268" name="Text Box 84"/>
        <xdr:cNvSpPr txBox="1">
          <a:spLocks noChangeArrowheads="1"/>
        </xdr:cNvSpPr>
      </xdr:nvSpPr>
      <xdr:spPr bwMode="auto">
        <a:xfrm>
          <a:off x="4095750" y="324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3269" name="Text Box 85"/>
        <xdr:cNvSpPr txBox="1">
          <a:spLocks noChangeArrowheads="1"/>
        </xdr:cNvSpPr>
      </xdr:nvSpPr>
      <xdr:spPr bwMode="auto">
        <a:xfrm>
          <a:off x="409575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3270" name="Text Box 86"/>
        <xdr:cNvSpPr txBox="1">
          <a:spLocks noChangeArrowheads="1"/>
        </xdr:cNvSpPr>
      </xdr:nvSpPr>
      <xdr:spPr bwMode="auto">
        <a:xfrm>
          <a:off x="409575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3271" name="Text Box 87"/>
        <xdr:cNvSpPr txBox="1">
          <a:spLocks noChangeArrowheads="1"/>
        </xdr:cNvSpPr>
      </xdr:nvSpPr>
      <xdr:spPr bwMode="auto">
        <a:xfrm>
          <a:off x="409575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3272" name="Text Box 88"/>
        <xdr:cNvSpPr txBox="1">
          <a:spLocks noChangeArrowheads="1"/>
        </xdr:cNvSpPr>
      </xdr:nvSpPr>
      <xdr:spPr bwMode="auto">
        <a:xfrm>
          <a:off x="4095750" y="357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3273" name="Text Box 89"/>
        <xdr:cNvSpPr txBox="1">
          <a:spLocks noChangeArrowheads="1"/>
        </xdr:cNvSpPr>
      </xdr:nvSpPr>
      <xdr:spPr bwMode="auto">
        <a:xfrm>
          <a:off x="4095750" y="373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3274" name="Text Box 90"/>
        <xdr:cNvSpPr txBox="1">
          <a:spLocks noChangeArrowheads="1"/>
        </xdr:cNvSpPr>
      </xdr:nvSpPr>
      <xdr:spPr bwMode="auto">
        <a:xfrm>
          <a:off x="4095750" y="373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3275" name="Text Box 91"/>
        <xdr:cNvSpPr txBox="1">
          <a:spLocks noChangeArrowheads="1"/>
        </xdr:cNvSpPr>
      </xdr:nvSpPr>
      <xdr:spPr bwMode="auto">
        <a:xfrm>
          <a:off x="4095750" y="3895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3276" name="Text Box 92"/>
        <xdr:cNvSpPr txBox="1">
          <a:spLocks noChangeArrowheads="1"/>
        </xdr:cNvSpPr>
      </xdr:nvSpPr>
      <xdr:spPr bwMode="auto">
        <a:xfrm>
          <a:off x="4095750" y="3895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3277" name="Text Box 93"/>
        <xdr:cNvSpPr txBox="1">
          <a:spLocks noChangeArrowheads="1"/>
        </xdr:cNvSpPr>
      </xdr:nvSpPr>
      <xdr:spPr bwMode="auto">
        <a:xfrm>
          <a:off x="409575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3278" name="Text Box 94"/>
        <xdr:cNvSpPr txBox="1">
          <a:spLocks noChangeArrowheads="1"/>
        </xdr:cNvSpPr>
      </xdr:nvSpPr>
      <xdr:spPr bwMode="auto">
        <a:xfrm>
          <a:off x="409575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3279" name="Text Box 95"/>
        <xdr:cNvSpPr txBox="1">
          <a:spLocks noChangeArrowheads="1"/>
        </xdr:cNvSpPr>
      </xdr:nvSpPr>
      <xdr:spPr bwMode="auto">
        <a:xfrm>
          <a:off x="4095750" y="4219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3280" name="Text Box 96"/>
        <xdr:cNvSpPr txBox="1">
          <a:spLocks noChangeArrowheads="1"/>
        </xdr:cNvSpPr>
      </xdr:nvSpPr>
      <xdr:spPr bwMode="auto">
        <a:xfrm>
          <a:off x="4095750" y="4219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3281" name="Text Box 97"/>
        <xdr:cNvSpPr txBox="1">
          <a:spLocks noChangeArrowheads="1"/>
        </xdr:cNvSpPr>
      </xdr:nvSpPr>
      <xdr:spPr bwMode="auto">
        <a:xfrm>
          <a:off x="4095750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3282" name="Text Box 98"/>
        <xdr:cNvSpPr txBox="1">
          <a:spLocks noChangeArrowheads="1"/>
        </xdr:cNvSpPr>
      </xdr:nvSpPr>
      <xdr:spPr bwMode="auto">
        <a:xfrm>
          <a:off x="4095750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3283" name="Text Box 99"/>
        <xdr:cNvSpPr txBox="1">
          <a:spLocks noChangeArrowheads="1"/>
        </xdr:cNvSpPr>
      </xdr:nvSpPr>
      <xdr:spPr bwMode="auto">
        <a:xfrm>
          <a:off x="4095750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3284" name="Text Box 100"/>
        <xdr:cNvSpPr txBox="1">
          <a:spLocks noChangeArrowheads="1"/>
        </xdr:cNvSpPr>
      </xdr:nvSpPr>
      <xdr:spPr bwMode="auto">
        <a:xfrm>
          <a:off x="4095750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3285" name="Text Box 101"/>
        <xdr:cNvSpPr txBox="1">
          <a:spLocks noChangeArrowheads="1"/>
        </xdr:cNvSpPr>
      </xdr:nvSpPr>
      <xdr:spPr bwMode="auto">
        <a:xfrm>
          <a:off x="4095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3286" name="Text Box 102"/>
        <xdr:cNvSpPr txBox="1">
          <a:spLocks noChangeArrowheads="1"/>
        </xdr:cNvSpPr>
      </xdr:nvSpPr>
      <xdr:spPr bwMode="auto">
        <a:xfrm>
          <a:off x="40957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3287" name="Text Box 103"/>
        <xdr:cNvSpPr txBox="1">
          <a:spLocks noChangeArrowheads="1"/>
        </xdr:cNvSpPr>
      </xdr:nvSpPr>
      <xdr:spPr bwMode="auto">
        <a:xfrm>
          <a:off x="40957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3288" name="Text Box 104"/>
        <xdr:cNvSpPr txBox="1">
          <a:spLocks noChangeArrowheads="1"/>
        </xdr:cNvSpPr>
      </xdr:nvSpPr>
      <xdr:spPr bwMode="auto">
        <a:xfrm>
          <a:off x="40957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3289" name="Text Box 105"/>
        <xdr:cNvSpPr txBox="1">
          <a:spLocks noChangeArrowheads="1"/>
        </xdr:cNvSpPr>
      </xdr:nvSpPr>
      <xdr:spPr bwMode="auto">
        <a:xfrm>
          <a:off x="4095750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3290" name="Text Box 106"/>
        <xdr:cNvSpPr txBox="1">
          <a:spLocks noChangeArrowheads="1"/>
        </xdr:cNvSpPr>
      </xdr:nvSpPr>
      <xdr:spPr bwMode="auto">
        <a:xfrm>
          <a:off x="4095750" y="502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3291" name="Text Box 107"/>
        <xdr:cNvSpPr txBox="1">
          <a:spLocks noChangeArrowheads="1"/>
        </xdr:cNvSpPr>
      </xdr:nvSpPr>
      <xdr:spPr bwMode="auto">
        <a:xfrm>
          <a:off x="4095750" y="519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3292" name="Text Box 108"/>
        <xdr:cNvSpPr txBox="1">
          <a:spLocks noChangeArrowheads="1"/>
        </xdr:cNvSpPr>
      </xdr:nvSpPr>
      <xdr:spPr bwMode="auto">
        <a:xfrm>
          <a:off x="4095750" y="519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3293" name="Text Box 109"/>
        <xdr:cNvSpPr txBox="1">
          <a:spLocks noChangeArrowheads="1"/>
        </xdr:cNvSpPr>
      </xdr:nvSpPr>
      <xdr:spPr bwMode="auto">
        <a:xfrm>
          <a:off x="40957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3294" name="Text Box 110"/>
        <xdr:cNvSpPr txBox="1">
          <a:spLocks noChangeArrowheads="1"/>
        </xdr:cNvSpPr>
      </xdr:nvSpPr>
      <xdr:spPr bwMode="auto">
        <a:xfrm>
          <a:off x="4095750" y="535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3295" name="Text Box 111"/>
        <xdr:cNvSpPr txBox="1">
          <a:spLocks noChangeArrowheads="1"/>
        </xdr:cNvSpPr>
      </xdr:nvSpPr>
      <xdr:spPr bwMode="auto">
        <a:xfrm>
          <a:off x="4095750" y="5514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3296" name="Text Box 112"/>
        <xdr:cNvSpPr txBox="1">
          <a:spLocks noChangeArrowheads="1"/>
        </xdr:cNvSpPr>
      </xdr:nvSpPr>
      <xdr:spPr bwMode="auto">
        <a:xfrm>
          <a:off x="4095750" y="5514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3297" name="Text Box 113"/>
        <xdr:cNvSpPr txBox="1">
          <a:spLocks noChangeArrowheads="1"/>
        </xdr:cNvSpPr>
      </xdr:nvSpPr>
      <xdr:spPr bwMode="auto">
        <a:xfrm>
          <a:off x="4095750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3298" name="Text Box 114"/>
        <xdr:cNvSpPr txBox="1">
          <a:spLocks noChangeArrowheads="1"/>
        </xdr:cNvSpPr>
      </xdr:nvSpPr>
      <xdr:spPr bwMode="auto">
        <a:xfrm>
          <a:off x="4095750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3299" name="Text Box 115"/>
        <xdr:cNvSpPr txBox="1">
          <a:spLocks noChangeArrowheads="1"/>
        </xdr:cNvSpPr>
      </xdr:nvSpPr>
      <xdr:spPr bwMode="auto">
        <a:xfrm>
          <a:off x="409575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3300" name="Text Box 116"/>
        <xdr:cNvSpPr txBox="1">
          <a:spLocks noChangeArrowheads="1"/>
        </xdr:cNvSpPr>
      </xdr:nvSpPr>
      <xdr:spPr bwMode="auto">
        <a:xfrm>
          <a:off x="409575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3301" name="Text Box 117"/>
        <xdr:cNvSpPr txBox="1">
          <a:spLocks noChangeArrowheads="1"/>
        </xdr:cNvSpPr>
      </xdr:nvSpPr>
      <xdr:spPr bwMode="auto">
        <a:xfrm>
          <a:off x="4095750" y="6000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3302" name="Text Box 118"/>
        <xdr:cNvSpPr txBox="1">
          <a:spLocks noChangeArrowheads="1"/>
        </xdr:cNvSpPr>
      </xdr:nvSpPr>
      <xdr:spPr bwMode="auto">
        <a:xfrm>
          <a:off x="4095750" y="6000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3303" name="Text Box 119"/>
        <xdr:cNvSpPr txBox="1">
          <a:spLocks noChangeArrowheads="1"/>
        </xdr:cNvSpPr>
      </xdr:nvSpPr>
      <xdr:spPr bwMode="auto">
        <a:xfrm>
          <a:off x="4095750" y="6162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3304" name="Text Box 120"/>
        <xdr:cNvSpPr txBox="1">
          <a:spLocks noChangeArrowheads="1"/>
        </xdr:cNvSpPr>
      </xdr:nvSpPr>
      <xdr:spPr bwMode="auto">
        <a:xfrm>
          <a:off x="4095750" y="6162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143305" name="Text Box 121"/>
        <xdr:cNvSpPr txBox="1">
          <a:spLocks noChangeArrowheads="1"/>
        </xdr:cNvSpPr>
      </xdr:nvSpPr>
      <xdr:spPr bwMode="auto">
        <a:xfrm>
          <a:off x="4095750" y="632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143306" name="Text Box 122"/>
        <xdr:cNvSpPr txBox="1">
          <a:spLocks noChangeArrowheads="1"/>
        </xdr:cNvSpPr>
      </xdr:nvSpPr>
      <xdr:spPr bwMode="auto">
        <a:xfrm>
          <a:off x="4095750" y="632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3307" name="Text Box 123"/>
        <xdr:cNvSpPr txBox="1">
          <a:spLocks noChangeArrowheads="1"/>
        </xdr:cNvSpPr>
      </xdr:nvSpPr>
      <xdr:spPr bwMode="auto">
        <a:xfrm>
          <a:off x="4095750" y="648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3308" name="Text Box 124"/>
        <xdr:cNvSpPr txBox="1">
          <a:spLocks noChangeArrowheads="1"/>
        </xdr:cNvSpPr>
      </xdr:nvSpPr>
      <xdr:spPr bwMode="auto">
        <a:xfrm>
          <a:off x="4095750" y="648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3309" name="Text Box 125"/>
        <xdr:cNvSpPr txBox="1">
          <a:spLocks noChangeArrowheads="1"/>
        </xdr:cNvSpPr>
      </xdr:nvSpPr>
      <xdr:spPr bwMode="auto">
        <a:xfrm>
          <a:off x="4095750" y="6648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3310" name="Text Box 126"/>
        <xdr:cNvSpPr txBox="1">
          <a:spLocks noChangeArrowheads="1"/>
        </xdr:cNvSpPr>
      </xdr:nvSpPr>
      <xdr:spPr bwMode="auto">
        <a:xfrm>
          <a:off x="4095750" y="6648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3311" name="Text Box 127"/>
        <xdr:cNvSpPr txBox="1">
          <a:spLocks noChangeArrowheads="1"/>
        </xdr:cNvSpPr>
      </xdr:nvSpPr>
      <xdr:spPr bwMode="auto">
        <a:xfrm>
          <a:off x="4095750" y="681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3312" name="Text Box 128"/>
        <xdr:cNvSpPr txBox="1">
          <a:spLocks noChangeArrowheads="1"/>
        </xdr:cNvSpPr>
      </xdr:nvSpPr>
      <xdr:spPr bwMode="auto">
        <a:xfrm>
          <a:off x="4095750" y="681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3313" name="Text Box 129"/>
        <xdr:cNvSpPr txBox="1">
          <a:spLocks noChangeArrowheads="1"/>
        </xdr:cNvSpPr>
      </xdr:nvSpPr>
      <xdr:spPr bwMode="auto">
        <a:xfrm>
          <a:off x="4095750" y="697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3314" name="Text Box 130"/>
        <xdr:cNvSpPr txBox="1">
          <a:spLocks noChangeArrowheads="1"/>
        </xdr:cNvSpPr>
      </xdr:nvSpPr>
      <xdr:spPr bwMode="auto">
        <a:xfrm>
          <a:off x="4095750" y="697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3315" name="Text Box 131"/>
        <xdr:cNvSpPr txBox="1">
          <a:spLocks noChangeArrowheads="1"/>
        </xdr:cNvSpPr>
      </xdr:nvSpPr>
      <xdr:spPr bwMode="auto">
        <a:xfrm>
          <a:off x="4095750" y="7134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3316" name="Text Box 132"/>
        <xdr:cNvSpPr txBox="1">
          <a:spLocks noChangeArrowheads="1"/>
        </xdr:cNvSpPr>
      </xdr:nvSpPr>
      <xdr:spPr bwMode="auto">
        <a:xfrm>
          <a:off x="4095750" y="7134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3317" name="Text Box 133"/>
        <xdr:cNvSpPr txBox="1">
          <a:spLocks noChangeArrowheads="1"/>
        </xdr:cNvSpPr>
      </xdr:nvSpPr>
      <xdr:spPr bwMode="auto">
        <a:xfrm>
          <a:off x="4095750" y="681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3318" name="Text Box 134"/>
        <xdr:cNvSpPr txBox="1">
          <a:spLocks noChangeArrowheads="1"/>
        </xdr:cNvSpPr>
      </xdr:nvSpPr>
      <xdr:spPr bwMode="auto">
        <a:xfrm>
          <a:off x="4095750" y="697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3319" name="Text Box 135"/>
        <xdr:cNvSpPr txBox="1">
          <a:spLocks noChangeArrowheads="1"/>
        </xdr:cNvSpPr>
      </xdr:nvSpPr>
      <xdr:spPr bwMode="auto">
        <a:xfrm>
          <a:off x="4095750" y="681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3320" name="Text Box 136"/>
        <xdr:cNvSpPr txBox="1">
          <a:spLocks noChangeArrowheads="1"/>
        </xdr:cNvSpPr>
      </xdr:nvSpPr>
      <xdr:spPr bwMode="auto">
        <a:xfrm>
          <a:off x="4095750" y="697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3321" name="Text Box 137"/>
        <xdr:cNvSpPr txBox="1">
          <a:spLocks noChangeArrowheads="1"/>
        </xdr:cNvSpPr>
      </xdr:nvSpPr>
      <xdr:spPr bwMode="auto">
        <a:xfrm>
          <a:off x="4095750" y="681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3322" name="Text Box 138"/>
        <xdr:cNvSpPr txBox="1">
          <a:spLocks noChangeArrowheads="1"/>
        </xdr:cNvSpPr>
      </xdr:nvSpPr>
      <xdr:spPr bwMode="auto">
        <a:xfrm>
          <a:off x="4095750" y="681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3323" name="Text Box 139"/>
        <xdr:cNvSpPr txBox="1">
          <a:spLocks noChangeArrowheads="1"/>
        </xdr:cNvSpPr>
      </xdr:nvSpPr>
      <xdr:spPr bwMode="auto">
        <a:xfrm>
          <a:off x="4095750" y="697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3324" name="Text Box 140"/>
        <xdr:cNvSpPr txBox="1">
          <a:spLocks noChangeArrowheads="1"/>
        </xdr:cNvSpPr>
      </xdr:nvSpPr>
      <xdr:spPr bwMode="auto">
        <a:xfrm>
          <a:off x="4095750" y="697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38100</xdr:rowOff>
    </xdr:to>
    <xdr:sp macro="" textlink="">
      <xdr:nvSpPr>
        <xdr:cNvPr id="144209" name="Text Box 1"/>
        <xdr:cNvSpPr txBox="1">
          <a:spLocks noChangeArrowheads="1"/>
        </xdr:cNvSpPr>
      </xdr:nvSpPr>
      <xdr:spPr bwMode="auto">
        <a:xfrm>
          <a:off x="4095750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4210" name="Text Box 2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4211" name="Text Box 3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4212" name="Text Box 4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4213" name="Text Box 5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4214" name="Text Box 6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4215" name="Text Box 7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4216" name="Text Box 8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4217" name="Text Box 9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4218" name="Text Box 10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4219" name="Text Box 1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4220" name="Text Box 12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4221" name="Text Box 13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4222" name="Text Box 1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4223" name="Text Box 15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4224" name="Text Box 16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4225" name="Text Box 17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4226" name="Text Box 18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4227" name="Text Box 19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4228" name="Text Box 20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4229" name="Text Box 21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4230" name="Text Box 22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4231" name="Text Box 23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4232" name="Text Box 24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4233" name="Text Box 25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4234" name="Text Box 2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4235" name="Text Box 2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236" name="Text Box 28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237" name="Text Box 2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238" name="Text Box 3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239" name="Text Box 31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4240" name="Text Box 3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241" name="Text Box 3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4242" name="Text Box 3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4243" name="Text Box 35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4244" name="Text Box 36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4245" name="Text Box 37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4246" name="Text Box 38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4247" name="Text Box 39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4248" name="Text Box 40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4249" name="Text Box 41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4250" name="Text Box 42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4251" name="Text Box 43"/>
        <xdr:cNvSpPr txBox="1">
          <a:spLocks noChangeArrowheads="1"/>
        </xdr:cNvSpPr>
      </xdr:nvSpPr>
      <xdr:spPr bwMode="auto">
        <a:xfrm>
          <a:off x="4095750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4252" name="Text Box 44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4253" name="Text Box 45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4254" name="Text Box 46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4255" name="Text Box 47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4256" name="Text Box 48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4257" name="Text Box 49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4258" name="Text Box 5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4259" name="Text Box 51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4260" name="Text Box 5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4261" name="Text Box 5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4262" name="Text Box 5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4263" name="Text Box 55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4264" name="Text Box 56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4265" name="Text Box 57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4266" name="Text Box 58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4267" name="Text Box 59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4268" name="Text Box 6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4269" name="Text Box 6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4270" name="Text Box 62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4271" name="Text Box 63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4272" name="Text Box 64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4273" name="Text Box 65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4274" name="Text Box 6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4275" name="Text Box 67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4276" name="Text Box 68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4277" name="Text Box 69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278" name="Text Box 7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4279" name="Text Box 7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4280" name="Text Box 72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281" name="Text Box 7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4282" name="Text Box 7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4283" name="Text Box 75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4284" name="Text Box 76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4285" name="Text Box 77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4286" name="Text Box 78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4287" name="Text Box 79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4288" name="Text Box 8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4289" name="Text Box 81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4290" name="Text Box 8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4291" name="Text Box 8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4292" name="Text Box 84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4293" name="Text Box 85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4294" name="Text Box 86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4295" name="Text Box 87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4296" name="Text Box 88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4297" name="Text Box 89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4298" name="Text Box 90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4299" name="Text Box 9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4300" name="Text Box 92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4301" name="Text Box 93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4302" name="Text Box 94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4303" name="Text Box 95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4304" name="Text Box 96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4305" name="Text Box 97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4306" name="Text Box 98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4307" name="Text Box 99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4308" name="Text Box 10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4309" name="Text Box 10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4310" name="Text Box 102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4311" name="Text Box 103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4312" name="Text Box 104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4313" name="Text Box 105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4314" name="Text Box 106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4315" name="Text Box 107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4316" name="Text Box 108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4317" name="Text Box 109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4318" name="Text Box 110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4319" name="Text Box 111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4320" name="Text Box 112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4321" name="Text Box 113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4322" name="Text Box 114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4323" name="Text Box 115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4324" name="Text Box 11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4325" name="Text Box 11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4326" name="Text Box 118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327" name="Text Box 11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328" name="Text Box 12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4329" name="Text Box 12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4330" name="Text Box 12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4331" name="Text Box 123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4332" name="Text Box 124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333" name="Text Box 125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4334" name="Text Box 126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4335" name="Text Box 12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4336" name="Text Box 12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4337" name="Text Box 12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4338" name="Text Box 13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4339" name="Text Box 131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4340" name="Text Box 132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4341" name="Text Box 133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4342" name="Text Box 134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4343" name="Text Box 135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4344" name="Text Box 136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4345" name="Text Box 13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4346" name="Text Box 13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4347" name="Text Box 13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4348" name="Text Box 14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38100</xdr:rowOff>
    </xdr:to>
    <xdr:sp macro="" textlink="">
      <xdr:nvSpPr>
        <xdr:cNvPr id="145233" name="Text Box 1"/>
        <xdr:cNvSpPr txBox="1">
          <a:spLocks noChangeArrowheads="1"/>
        </xdr:cNvSpPr>
      </xdr:nvSpPr>
      <xdr:spPr bwMode="auto">
        <a:xfrm>
          <a:off x="4095750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5234" name="Text Box 2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5235" name="Text Box 3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5236" name="Text Box 4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5237" name="Text Box 5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5238" name="Text Box 6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5239" name="Text Box 7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5240" name="Text Box 8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5241" name="Text Box 9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5242" name="Text Box 10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5243" name="Text Box 1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5244" name="Text Box 12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5245" name="Text Box 13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5246" name="Text Box 1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5247" name="Text Box 15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5248" name="Text Box 16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5249" name="Text Box 17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5250" name="Text Box 18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5251" name="Text Box 19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5252" name="Text Box 20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5253" name="Text Box 21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5254" name="Text Box 22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5255" name="Text Box 23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5256" name="Text Box 24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5257" name="Text Box 25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5258" name="Text Box 2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5259" name="Text Box 2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260" name="Text Box 28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261" name="Text Box 2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262" name="Text Box 3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263" name="Text Box 31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5264" name="Text Box 3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265" name="Text Box 3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5266" name="Text Box 3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5267" name="Text Box 35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5268" name="Text Box 36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5269" name="Text Box 37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5270" name="Text Box 38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5271" name="Text Box 39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5272" name="Text Box 40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5273" name="Text Box 41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5274" name="Text Box 42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5275" name="Text Box 43"/>
        <xdr:cNvSpPr txBox="1">
          <a:spLocks noChangeArrowheads="1"/>
        </xdr:cNvSpPr>
      </xdr:nvSpPr>
      <xdr:spPr bwMode="auto">
        <a:xfrm>
          <a:off x="4095750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5276" name="Text Box 44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5277" name="Text Box 45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5278" name="Text Box 46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5279" name="Text Box 47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5280" name="Text Box 48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5281" name="Text Box 49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5282" name="Text Box 5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5283" name="Text Box 51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5284" name="Text Box 5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5285" name="Text Box 5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5286" name="Text Box 5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5287" name="Text Box 55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5288" name="Text Box 56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5289" name="Text Box 57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5290" name="Text Box 58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5291" name="Text Box 59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5292" name="Text Box 6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5293" name="Text Box 6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5294" name="Text Box 62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5295" name="Text Box 63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5296" name="Text Box 64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5297" name="Text Box 65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5298" name="Text Box 6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5299" name="Text Box 67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5300" name="Text Box 68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5301" name="Text Box 69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302" name="Text Box 7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5303" name="Text Box 7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5304" name="Text Box 72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305" name="Text Box 7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5306" name="Text Box 7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5307" name="Text Box 75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5308" name="Text Box 76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5309" name="Text Box 77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5310" name="Text Box 78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5311" name="Text Box 79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5312" name="Text Box 8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5313" name="Text Box 81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5314" name="Text Box 8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5315" name="Text Box 8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5316" name="Text Box 84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5317" name="Text Box 85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5318" name="Text Box 86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5319" name="Text Box 87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5320" name="Text Box 88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5321" name="Text Box 89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5322" name="Text Box 90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5323" name="Text Box 9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5324" name="Text Box 92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5325" name="Text Box 93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5326" name="Text Box 94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5327" name="Text Box 95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5328" name="Text Box 96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5329" name="Text Box 97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5330" name="Text Box 98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5331" name="Text Box 99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5332" name="Text Box 10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5333" name="Text Box 10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5334" name="Text Box 102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5335" name="Text Box 103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5336" name="Text Box 104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5337" name="Text Box 105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5338" name="Text Box 106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5339" name="Text Box 107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5340" name="Text Box 108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5341" name="Text Box 109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5342" name="Text Box 110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5343" name="Text Box 111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5344" name="Text Box 112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5345" name="Text Box 113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5346" name="Text Box 114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5347" name="Text Box 115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5348" name="Text Box 11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5349" name="Text Box 11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5350" name="Text Box 118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351" name="Text Box 11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352" name="Text Box 12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5353" name="Text Box 12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5354" name="Text Box 12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5355" name="Text Box 123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5356" name="Text Box 124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357" name="Text Box 125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5358" name="Text Box 126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5359" name="Text Box 12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5360" name="Text Box 12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5361" name="Text Box 12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5362" name="Text Box 13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5363" name="Text Box 131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5364" name="Text Box 132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5365" name="Text Box 133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5366" name="Text Box 134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5367" name="Text Box 135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5368" name="Text Box 136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5369" name="Text Box 13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5370" name="Text Box 13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5371" name="Text Box 13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5372" name="Text Box 14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38100</xdr:rowOff>
    </xdr:to>
    <xdr:sp macro="" textlink="">
      <xdr:nvSpPr>
        <xdr:cNvPr id="146257" name="Text Box 1"/>
        <xdr:cNvSpPr txBox="1">
          <a:spLocks noChangeArrowheads="1"/>
        </xdr:cNvSpPr>
      </xdr:nvSpPr>
      <xdr:spPr bwMode="auto">
        <a:xfrm>
          <a:off x="4095750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6258" name="Text Box 2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6259" name="Text Box 3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6260" name="Text Box 4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6261" name="Text Box 5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6262" name="Text Box 6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6263" name="Text Box 7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6264" name="Text Box 8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6265" name="Text Box 9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6266" name="Text Box 10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6267" name="Text Box 1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6268" name="Text Box 12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6269" name="Text Box 13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6270" name="Text Box 1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6271" name="Text Box 15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6272" name="Text Box 16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6273" name="Text Box 17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6274" name="Text Box 18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6275" name="Text Box 19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6276" name="Text Box 20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6277" name="Text Box 21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6278" name="Text Box 22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6279" name="Text Box 23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6280" name="Text Box 24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6281" name="Text Box 25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6282" name="Text Box 2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6283" name="Text Box 2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284" name="Text Box 28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285" name="Text Box 2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286" name="Text Box 3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287" name="Text Box 31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6288" name="Text Box 3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289" name="Text Box 3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6290" name="Text Box 3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6291" name="Text Box 35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6292" name="Text Box 36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6293" name="Text Box 37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6294" name="Text Box 38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6295" name="Text Box 39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6296" name="Text Box 40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6297" name="Text Box 41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6298" name="Text Box 42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6299" name="Text Box 43"/>
        <xdr:cNvSpPr txBox="1">
          <a:spLocks noChangeArrowheads="1"/>
        </xdr:cNvSpPr>
      </xdr:nvSpPr>
      <xdr:spPr bwMode="auto">
        <a:xfrm>
          <a:off x="4095750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6300" name="Text Box 44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6301" name="Text Box 45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6302" name="Text Box 46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6303" name="Text Box 47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6304" name="Text Box 48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6305" name="Text Box 49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6306" name="Text Box 5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6307" name="Text Box 51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6308" name="Text Box 5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6309" name="Text Box 5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6310" name="Text Box 5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6311" name="Text Box 55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6312" name="Text Box 56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6313" name="Text Box 57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6314" name="Text Box 58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6315" name="Text Box 59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6316" name="Text Box 6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6317" name="Text Box 6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6318" name="Text Box 62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6319" name="Text Box 63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6320" name="Text Box 64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6321" name="Text Box 65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6322" name="Text Box 6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6323" name="Text Box 67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6324" name="Text Box 68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6325" name="Text Box 69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326" name="Text Box 7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6327" name="Text Box 7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6328" name="Text Box 72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329" name="Text Box 7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6330" name="Text Box 7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6331" name="Text Box 75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6332" name="Text Box 76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6333" name="Text Box 77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6334" name="Text Box 78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6335" name="Text Box 79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6336" name="Text Box 8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6337" name="Text Box 81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6338" name="Text Box 8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6339" name="Text Box 8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6340" name="Text Box 84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6341" name="Text Box 85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6342" name="Text Box 86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6343" name="Text Box 87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6344" name="Text Box 88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6345" name="Text Box 89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6346" name="Text Box 90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6347" name="Text Box 9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6348" name="Text Box 92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6349" name="Text Box 93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6350" name="Text Box 94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6351" name="Text Box 95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6352" name="Text Box 96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6353" name="Text Box 97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6354" name="Text Box 98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6355" name="Text Box 99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6356" name="Text Box 10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6357" name="Text Box 10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6358" name="Text Box 102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6359" name="Text Box 103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6360" name="Text Box 104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6361" name="Text Box 105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6362" name="Text Box 106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6363" name="Text Box 107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6364" name="Text Box 108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6365" name="Text Box 109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6366" name="Text Box 110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6367" name="Text Box 111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6368" name="Text Box 112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6369" name="Text Box 113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6370" name="Text Box 114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6371" name="Text Box 115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6372" name="Text Box 11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6373" name="Text Box 11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6374" name="Text Box 118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375" name="Text Box 11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376" name="Text Box 12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6377" name="Text Box 12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6378" name="Text Box 12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6379" name="Text Box 123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6380" name="Text Box 124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381" name="Text Box 125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6382" name="Text Box 126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6383" name="Text Box 12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6384" name="Text Box 12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6385" name="Text Box 12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6386" name="Text Box 13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6387" name="Text Box 131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6388" name="Text Box 132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6389" name="Text Box 133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6390" name="Text Box 134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6391" name="Text Box 135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6392" name="Text Box 136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6393" name="Text Box 13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6394" name="Text Box 13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6395" name="Text Box 13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6396" name="Text Box 14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38100</xdr:rowOff>
    </xdr:to>
    <xdr:sp macro="" textlink="">
      <xdr:nvSpPr>
        <xdr:cNvPr id="147281" name="Text Box 1"/>
        <xdr:cNvSpPr txBox="1">
          <a:spLocks noChangeArrowheads="1"/>
        </xdr:cNvSpPr>
      </xdr:nvSpPr>
      <xdr:spPr bwMode="auto">
        <a:xfrm>
          <a:off x="4095750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7282" name="Text Box 2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7283" name="Text Box 3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7284" name="Text Box 4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7285" name="Text Box 5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7286" name="Text Box 6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7287" name="Text Box 7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7288" name="Text Box 8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7289" name="Text Box 9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7290" name="Text Box 10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7291" name="Text Box 1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7292" name="Text Box 12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7293" name="Text Box 13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7294" name="Text Box 1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7295" name="Text Box 15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7296" name="Text Box 16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7297" name="Text Box 17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7298" name="Text Box 18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7299" name="Text Box 19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7300" name="Text Box 20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7301" name="Text Box 21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7302" name="Text Box 22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7303" name="Text Box 23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7304" name="Text Box 24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7305" name="Text Box 25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7306" name="Text Box 2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7307" name="Text Box 2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308" name="Text Box 28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309" name="Text Box 2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310" name="Text Box 3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311" name="Text Box 31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7312" name="Text Box 3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313" name="Text Box 3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7314" name="Text Box 3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7315" name="Text Box 35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7316" name="Text Box 36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7317" name="Text Box 37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7318" name="Text Box 38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7319" name="Text Box 39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7320" name="Text Box 40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7321" name="Text Box 41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7322" name="Text Box 42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7323" name="Text Box 43"/>
        <xdr:cNvSpPr txBox="1">
          <a:spLocks noChangeArrowheads="1"/>
        </xdr:cNvSpPr>
      </xdr:nvSpPr>
      <xdr:spPr bwMode="auto">
        <a:xfrm>
          <a:off x="4095750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7324" name="Text Box 44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7325" name="Text Box 45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7326" name="Text Box 46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7327" name="Text Box 47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7328" name="Text Box 48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7329" name="Text Box 49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7330" name="Text Box 5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7331" name="Text Box 51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7332" name="Text Box 5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7333" name="Text Box 5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7334" name="Text Box 5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7335" name="Text Box 55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7336" name="Text Box 56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7337" name="Text Box 57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7338" name="Text Box 58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7339" name="Text Box 59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7340" name="Text Box 6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7341" name="Text Box 6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7342" name="Text Box 62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7343" name="Text Box 63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7344" name="Text Box 64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7345" name="Text Box 65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7346" name="Text Box 6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7347" name="Text Box 67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7348" name="Text Box 68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7349" name="Text Box 69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350" name="Text Box 7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7351" name="Text Box 7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7352" name="Text Box 72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353" name="Text Box 7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7354" name="Text Box 7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7355" name="Text Box 75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7356" name="Text Box 76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7357" name="Text Box 77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7358" name="Text Box 78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7359" name="Text Box 79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7360" name="Text Box 8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7361" name="Text Box 81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7362" name="Text Box 8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7363" name="Text Box 8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7364" name="Text Box 84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7365" name="Text Box 85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7366" name="Text Box 86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7367" name="Text Box 87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7368" name="Text Box 88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7369" name="Text Box 89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7370" name="Text Box 90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7371" name="Text Box 9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7372" name="Text Box 92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7373" name="Text Box 93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7374" name="Text Box 94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7375" name="Text Box 95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7376" name="Text Box 96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7377" name="Text Box 97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7378" name="Text Box 98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7379" name="Text Box 99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7380" name="Text Box 10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7381" name="Text Box 10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7382" name="Text Box 102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7383" name="Text Box 103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7384" name="Text Box 104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7385" name="Text Box 105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7386" name="Text Box 106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7387" name="Text Box 107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7388" name="Text Box 108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7389" name="Text Box 109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7390" name="Text Box 110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7391" name="Text Box 111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7392" name="Text Box 112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7393" name="Text Box 113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7394" name="Text Box 114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7395" name="Text Box 115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7396" name="Text Box 11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7397" name="Text Box 11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7398" name="Text Box 118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399" name="Text Box 11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400" name="Text Box 12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7401" name="Text Box 12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7402" name="Text Box 12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7403" name="Text Box 123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7404" name="Text Box 124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405" name="Text Box 125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7406" name="Text Box 126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7407" name="Text Box 12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7408" name="Text Box 12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7409" name="Text Box 12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7410" name="Text Box 13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7411" name="Text Box 131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7412" name="Text Box 132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7413" name="Text Box 133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7414" name="Text Box 134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7415" name="Text Box 135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7416" name="Text Box 136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7417" name="Text Box 13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7418" name="Text Box 13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7419" name="Text Box 13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7420" name="Text Box 14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38100</xdr:rowOff>
    </xdr:to>
    <xdr:sp macro="" textlink="">
      <xdr:nvSpPr>
        <xdr:cNvPr id="148305" name="Text Box 1"/>
        <xdr:cNvSpPr txBox="1">
          <a:spLocks noChangeArrowheads="1"/>
        </xdr:cNvSpPr>
      </xdr:nvSpPr>
      <xdr:spPr bwMode="auto">
        <a:xfrm>
          <a:off x="4095750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8306" name="Text Box 2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8307" name="Text Box 3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8308" name="Text Box 4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8309" name="Text Box 5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8310" name="Text Box 6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8311" name="Text Box 7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8312" name="Text Box 8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8313" name="Text Box 9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8314" name="Text Box 10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8315" name="Text Box 1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8316" name="Text Box 12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8317" name="Text Box 13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8318" name="Text Box 1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8319" name="Text Box 15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8320" name="Text Box 16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8321" name="Text Box 17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8322" name="Text Box 18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8323" name="Text Box 19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8324" name="Text Box 20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8325" name="Text Box 21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8326" name="Text Box 22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8327" name="Text Box 23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8328" name="Text Box 24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8329" name="Text Box 25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8330" name="Text Box 2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8331" name="Text Box 2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332" name="Text Box 28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333" name="Text Box 2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334" name="Text Box 3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335" name="Text Box 31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8336" name="Text Box 3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337" name="Text Box 3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8338" name="Text Box 3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8339" name="Text Box 35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8340" name="Text Box 36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8341" name="Text Box 37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8342" name="Text Box 38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8343" name="Text Box 39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8344" name="Text Box 40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8345" name="Text Box 41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8346" name="Text Box 42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48347" name="Text Box 43"/>
        <xdr:cNvSpPr txBox="1">
          <a:spLocks noChangeArrowheads="1"/>
        </xdr:cNvSpPr>
      </xdr:nvSpPr>
      <xdr:spPr bwMode="auto">
        <a:xfrm>
          <a:off x="4095750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148348" name="Text Box 44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148349" name="Text Box 45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148350" name="Text Box 46"/>
        <xdr:cNvSpPr txBox="1">
          <a:spLocks noChangeArrowheads="1"/>
        </xdr:cNvSpPr>
      </xdr:nvSpPr>
      <xdr:spPr bwMode="auto">
        <a:xfrm>
          <a:off x="4095750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38100</xdr:rowOff>
    </xdr:to>
    <xdr:sp macro="" textlink="">
      <xdr:nvSpPr>
        <xdr:cNvPr id="148351" name="Text Box 47"/>
        <xdr:cNvSpPr txBox="1">
          <a:spLocks noChangeArrowheads="1"/>
        </xdr:cNvSpPr>
      </xdr:nvSpPr>
      <xdr:spPr bwMode="auto">
        <a:xfrm>
          <a:off x="4095750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38100</xdr:rowOff>
    </xdr:to>
    <xdr:sp macro="" textlink="">
      <xdr:nvSpPr>
        <xdr:cNvPr id="148352" name="Text Box 48"/>
        <xdr:cNvSpPr txBox="1">
          <a:spLocks noChangeArrowheads="1"/>
        </xdr:cNvSpPr>
      </xdr:nvSpPr>
      <xdr:spPr bwMode="auto">
        <a:xfrm>
          <a:off x="4095750" y="298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8353" name="Text Box 49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8354" name="Text Box 5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8355" name="Text Box 51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8356" name="Text Box 5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8357" name="Text Box 5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8358" name="Text Box 54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8359" name="Text Box 55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8360" name="Text Box 56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8361" name="Text Box 57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8362" name="Text Box 58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8363" name="Text Box 59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8364" name="Text Box 6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8365" name="Text Box 6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8366" name="Text Box 62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8367" name="Text Box 63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8368" name="Text Box 64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8369" name="Text Box 65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8370" name="Text Box 6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8371" name="Text Box 67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8372" name="Text Box 68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8373" name="Text Box 69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374" name="Text Box 7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8375" name="Text Box 7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8376" name="Text Box 72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377" name="Text Box 7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8378" name="Text Box 74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8379" name="Text Box 75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8380" name="Text Box 76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8381" name="Text Box 77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38100</xdr:rowOff>
    </xdr:to>
    <xdr:sp macro="" textlink="">
      <xdr:nvSpPr>
        <xdr:cNvPr id="148382" name="Text Box 78"/>
        <xdr:cNvSpPr txBox="1">
          <a:spLocks noChangeArrowheads="1"/>
        </xdr:cNvSpPr>
      </xdr:nvSpPr>
      <xdr:spPr bwMode="auto">
        <a:xfrm>
          <a:off x="4095750" y="3143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8383" name="Text Box 79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38100</xdr:rowOff>
    </xdr:to>
    <xdr:sp macro="" textlink="">
      <xdr:nvSpPr>
        <xdr:cNvPr id="148384" name="Text Box 80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8385" name="Text Box 81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38100</xdr:rowOff>
    </xdr:to>
    <xdr:sp macro="" textlink="">
      <xdr:nvSpPr>
        <xdr:cNvPr id="148386" name="Text Box 82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8387" name="Text Box 83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148388" name="Text Box 84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8389" name="Text Box 85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24</xdr:row>
      <xdr:rowOff>38100</xdr:rowOff>
    </xdr:to>
    <xdr:sp macro="" textlink="">
      <xdr:nvSpPr>
        <xdr:cNvPr id="148390" name="Text Box 86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8391" name="Text Box 87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38100</xdr:rowOff>
    </xdr:to>
    <xdr:sp macro="" textlink="">
      <xdr:nvSpPr>
        <xdr:cNvPr id="148392" name="Text Box 88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8393" name="Text Box 89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38100</xdr:rowOff>
    </xdr:to>
    <xdr:sp macro="" textlink="">
      <xdr:nvSpPr>
        <xdr:cNvPr id="148394" name="Text Box 90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8395" name="Text Box 91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27</xdr:row>
      <xdr:rowOff>38100</xdr:rowOff>
    </xdr:to>
    <xdr:sp macro="" textlink="">
      <xdr:nvSpPr>
        <xdr:cNvPr id="148396" name="Text Box 92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8397" name="Text Box 93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148398" name="Text Box 94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8399" name="Text Box 95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29</xdr:row>
      <xdr:rowOff>38100</xdr:rowOff>
    </xdr:to>
    <xdr:sp macro="" textlink="">
      <xdr:nvSpPr>
        <xdr:cNvPr id="148400" name="Text Box 96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8401" name="Text Box 97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30</xdr:row>
      <xdr:rowOff>38100</xdr:rowOff>
    </xdr:to>
    <xdr:sp macro="" textlink="">
      <xdr:nvSpPr>
        <xdr:cNvPr id="148402" name="Text Box 98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8403" name="Text Box 99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38100</xdr:rowOff>
    </xdr:to>
    <xdr:sp macro="" textlink="">
      <xdr:nvSpPr>
        <xdr:cNvPr id="148404" name="Text Box 100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8405" name="Text Box 101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38100</xdr:rowOff>
    </xdr:to>
    <xdr:sp macro="" textlink="">
      <xdr:nvSpPr>
        <xdr:cNvPr id="148406" name="Text Box 102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8407" name="Text Box 103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148408" name="Text Box 104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8409" name="Text Box 105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148410" name="Text Box 106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8411" name="Text Box 107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38100</xdr:rowOff>
    </xdr:to>
    <xdr:sp macro="" textlink="">
      <xdr:nvSpPr>
        <xdr:cNvPr id="148412" name="Text Box 108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8413" name="Text Box 109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36</xdr:row>
      <xdr:rowOff>38100</xdr:rowOff>
    </xdr:to>
    <xdr:sp macro="" textlink="">
      <xdr:nvSpPr>
        <xdr:cNvPr id="148414" name="Text Box 110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8415" name="Text Box 111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8416" name="Text Box 112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8417" name="Text Box 113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48418" name="Text Box 114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8419" name="Text Box 115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38100</xdr:rowOff>
    </xdr:to>
    <xdr:sp macro="" textlink="">
      <xdr:nvSpPr>
        <xdr:cNvPr id="148420" name="Text Box 116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8421" name="Text Box 117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148422" name="Text Box 118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423" name="Text Box 119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424" name="Text Box 120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8425" name="Text Box 121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38100</xdr:rowOff>
    </xdr:to>
    <xdr:sp macro="" textlink="">
      <xdr:nvSpPr>
        <xdr:cNvPr id="148426" name="Text Box 122"/>
        <xdr:cNvSpPr txBox="1">
          <a:spLocks noChangeArrowheads="1"/>
        </xdr:cNvSpPr>
      </xdr:nvSpPr>
      <xdr:spPr bwMode="auto">
        <a:xfrm>
          <a:off x="40957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8427" name="Text Box 123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38100</xdr:rowOff>
    </xdr:to>
    <xdr:sp macro="" textlink="">
      <xdr:nvSpPr>
        <xdr:cNvPr id="148428" name="Text Box 124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429" name="Text Box 125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38100</xdr:rowOff>
    </xdr:to>
    <xdr:sp macro="" textlink="">
      <xdr:nvSpPr>
        <xdr:cNvPr id="148430" name="Text Box 126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8431" name="Text Box 12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8432" name="Text Box 12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8433" name="Text Box 12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8434" name="Text Box 13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8435" name="Text Box 131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38100</xdr:rowOff>
    </xdr:to>
    <xdr:sp macro="" textlink="">
      <xdr:nvSpPr>
        <xdr:cNvPr id="148436" name="Text Box 132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8437" name="Text Box 133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8438" name="Text Box 134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8439" name="Text Box 135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8440" name="Text Box 136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8441" name="Text Box 137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38100</xdr:rowOff>
    </xdr:to>
    <xdr:sp macro="" textlink="">
      <xdr:nvSpPr>
        <xdr:cNvPr id="148442" name="Text Box 138"/>
        <xdr:cNvSpPr txBox="1">
          <a:spLocks noChangeArrowheads="1"/>
        </xdr:cNvSpPr>
      </xdr:nvSpPr>
      <xdr:spPr bwMode="auto">
        <a:xfrm>
          <a:off x="40957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8443" name="Text Box 139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38100</xdr:rowOff>
    </xdr:to>
    <xdr:sp macro="" textlink="">
      <xdr:nvSpPr>
        <xdr:cNvPr id="148444" name="Text Box 140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4297" name="Text Box 1"/>
        <xdr:cNvSpPr txBox="1">
          <a:spLocks noChangeArrowheads="1"/>
        </xdr:cNvSpPr>
      </xdr:nvSpPr>
      <xdr:spPr bwMode="auto">
        <a:xfrm>
          <a:off x="4095750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174298" name="Text Box 2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74299" name="Text Box 3"/>
        <xdr:cNvSpPr txBox="1">
          <a:spLocks noChangeArrowheads="1"/>
        </xdr:cNvSpPr>
      </xdr:nvSpPr>
      <xdr:spPr bwMode="auto">
        <a:xfrm>
          <a:off x="40957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38100</xdr:rowOff>
    </xdr:to>
    <xdr:sp macro="" textlink="">
      <xdr:nvSpPr>
        <xdr:cNvPr id="174300" name="Text Box 4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38100</xdr:rowOff>
    </xdr:to>
    <xdr:sp macro="" textlink="">
      <xdr:nvSpPr>
        <xdr:cNvPr id="174301" name="Text Box 5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38100</xdr:rowOff>
    </xdr:to>
    <xdr:sp macro="" textlink="">
      <xdr:nvSpPr>
        <xdr:cNvPr id="174302" name="Text Box 6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38100</xdr:rowOff>
    </xdr:to>
    <xdr:sp macro="" textlink="">
      <xdr:nvSpPr>
        <xdr:cNvPr id="174303" name="Text Box 7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38100</xdr:rowOff>
    </xdr:to>
    <xdr:sp macro="" textlink="">
      <xdr:nvSpPr>
        <xdr:cNvPr id="174304" name="Text Box 8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38100</xdr:rowOff>
    </xdr:to>
    <xdr:sp macro="" textlink="">
      <xdr:nvSpPr>
        <xdr:cNvPr id="174305" name="Text Box 9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38100</xdr:rowOff>
    </xdr:to>
    <xdr:sp macro="" textlink="">
      <xdr:nvSpPr>
        <xdr:cNvPr id="174306" name="Text Box 10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38100</xdr:rowOff>
    </xdr:to>
    <xdr:sp macro="" textlink="">
      <xdr:nvSpPr>
        <xdr:cNvPr id="174307" name="Text Box 11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38100</xdr:rowOff>
    </xdr:to>
    <xdr:sp macro="" textlink="">
      <xdr:nvSpPr>
        <xdr:cNvPr id="174308" name="Text Box 12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38100</xdr:rowOff>
    </xdr:to>
    <xdr:sp macro="" textlink="">
      <xdr:nvSpPr>
        <xdr:cNvPr id="174309" name="Text Box 13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38100</xdr:rowOff>
    </xdr:to>
    <xdr:sp macro="" textlink="">
      <xdr:nvSpPr>
        <xdr:cNvPr id="174310" name="Text Box 14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38100</xdr:rowOff>
    </xdr:to>
    <xdr:sp macro="" textlink="">
      <xdr:nvSpPr>
        <xdr:cNvPr id="174311" name="Text Box 15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38100</xdr:rowOff>
    </xdr:to>
    <xdr:sp macro="" textlink="">
      <xdr:nvSpPr>
        <xdr:cNvPr id="174312" name="Text Box 16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38100</xdr:rowOff>
    </xdr:to>
    <xdr:sp macro="" textlink="">
      <xdr:nvSpPr>
        <xdr:cNvPr id="174313" name="Text Box 17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38100</xdr:rowOff>
    </xdr:to>
    <xdr:sp macro="" textlink="">
      <xdr:nvSpPr>
        <xdr:cNvPr id="174314" name="Text Box 18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38100</xdr:rowOff>
    </xdr:to>
    <xdr:sp macro="" textlink="">
      <xdr:nvSpPr>
        <xdr:cNvPr id="174315" name="Text Box 19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38100</xdr:rowOff>
    </xdr:to>
    <xdr:sp macro="" textlink="">
      <xdr:nvSpPr>
        <xdr:cNvPr id="174316" name="Text Box 20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38100</xdr:rowOff>
    </xdr:to>
    <xdr:sp macro="" textlink="">
      <xdr:nvSpPr>
        <xdr:cNvPr id="174317" name="Text Box 21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318" name="Text Box 22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38100</xdr:rowOff>
    </xdr:to>
    <xdr:sp macro="" textlink="">
      <xdr:nvSpPr>
        <xdr:cNvPr id="174319" name="Text Box 23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320" name="Text Box 24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38100</xdr:rowOff>
    </xdr:to>
    <xdr:sp macro="" textlink="">
      <xdr:nvSpPr>
        <xdr:cNvPr id="174321" name="Text Box 25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322" name="Text Box 26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38100</xdr:rowOff>
    </xdr:to>
    <xdr:sp macro="" textlink="">
      <xdr:nvSpPr>
        <xdr:cNvPr id="174323" name="Text Box 27"/>
        <xdr:cNvSpPr txBox="1">
          <a:spLocks noChangeArrowheads="1"/>
        </xdr:cNvSpPr>
      </xdr:nvSpPr>
      <xdr:spPr bwMode="auto">
        <a:xfrm>
          <a:off x="40957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324" name="Text Box 28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325" name="Text Box 29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326" name="Text Box 30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327" name="Text Box 31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328" name="Text Box 32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329" name="Text Box 33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174330" name="Text Box 34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331" name="Text Box 35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332" name="Text Box 36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333" name="Text Box 37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334" name="Text Box 38"/>
        <xdr:cNvSpPr txBox="1">
          <a:spLocks noChangeArrowheads="1"/>
        </xdr:cNvSpPr>
      </xdr:nvSpPr>
      <xdr:spPr bwMode="auto">
        <a:xfrm>
          <a:off x="4095750" y="7515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335" name="Text Box 39"/>
        <xdr:cNvSpPr txBox="1">
          <a:spLocks noChangeArrowheads="1"/>
        </xdr:cNvSpPr>
      </xdr:nvSpPr>
      <xdr:spPr bwMode="auto">
        <a:xfrm>
          <a:off x="4095750" y="7515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336" name="Text Box 40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74337" name="Text Box 41"/>
        <xdr:cNvSpPr txBox="1">
          <a:spLocks noChangeArrowheads="1"/>
        </xdr:cNvSpPr>
      </xdr:nvSpPr>
      <xdr:spPr bwMode="auto">
        <a:xfrm>
          <a:off x="40957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38100</xdr:rowOff>
    </xdr:to>
    <xdr:sp macro="" textlink="">
      <xdr:nvSpPr>
        <xdr:cNvPr id="174338" name="Text Box 42"/>
        <xdr:cNvSpPr txBox="1">
          <a:spLocks noChangeArrowheads="1"/>
        </xdr:cNvSpPr>
      </xdr:nvSpPr>
      <xdr:spPr bwMode="auto">
        <a:xfrm>
          <a:off x="4095750" y="249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4339" name="Text Box 43"/>
        <xdr:cNvSpPr txBox="1">
          <a:spLocks noChangeArrowheads="1"/>
        </xdr:cNvSpPr>
      </xdr:nvSpPr>
      <xdr:spPr bwMode="auto">
        <a:xfrm>
          <a:off x="4095750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174340" name="Text Box 44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74341" name="Text Box 45"/>
        <xdr:cNvSpPr txBox="1">
          <a:spLocks noChangeArrowheads="1"/>
        </xdr:cNvSpPr>
      </xdr:nvSpPr>
      <xdr:spPr bwMode="auto">
        <a:xfrm>
          <a:off x="40957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74342" name="Text Box 46"/>
        <xdr:cNvSpPr txBox="1">
          <a:spLocks noChangeArrowheads="1"/>
        </xdr:cNvSpPr>
      </xdr:nvSpPr>
      <xdr:spPr bwMode="auto">
        <a:xfrm>
          <a:off x="40957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38100</xdr:rowOff>
    </xdr:to>
    <xdr:sp macro="" textlink="">
      <xdr:nvSpPr>
        <xdr:cNvPr id="174343" name="Text Box 47"/>
        <xdr:cNvSpPr txBox="1">
          <a:spLocks noChangeArrowheads="1"/>
        </xdr:cNvSpPr>
      </xdr:nvSpPr>
      <xdr:spPr bwMode="auto">
        <a:xfrm>
          <a:off x="4095750" y="249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38100</xdr:rowOff>
    </xdr:to>
    <xdr:sp macro="" textlink="">
      <xdr:nvSpPr>
        <xdr:cNvPr id="174344" name="Text Box 48"/>
        <xdr:cNvSpPr txBox="1">
          <a:spLocks noChangeArrowheads="1"/>
        </xdr:cNvSpPr>
      </xdr:nvSpPr>
      <xdr:spPr bwMode="auto">
        <a:xfrm>
          <a:off x="4095750" y="3305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38100</xdr:rowOff>
    </xdr:to>
    <xdr:sp macro="" textlink="">
      <xdr:nvSpPr>
        <xdr:cNvPr id="174345" name="Text Box 49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38100</xdr:rowOff>
    </xdr:to>
    <xdr:sp macro="" textlink="">
      <xdr:nvSpPr>
        <xdr:cNvPr id="174346" name="Text Box 50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38100</xdr:rowOff>
    </xdr:to>
    <xdr:sp macro="" textlink="">
      <xdr:nvSpPr>
        <xdr:cNvPr id="174347" name="Text Box 51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38100</xdr:rowOff>
    </xdr:to>
    <xdr:sp macro="" textlink="">
      <xdr:nvSpPr>
        <xdr:cNvPr id="174348" name="Text Box 52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38100</xdr:rowOff>
    </xdr:to>
    <xdr:sp macro="" textlink="">
      <xdr:nvSpPr>
        <xdr:cNvPr id="174349" name="Text Box 53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38100</xdr:rowOff>
    </xdr:to>
    <xdr:sp macro="" textlink="">
      <xdr:nvSpPr>
        <xdr:cNvPr id="174350" name="Text Box 54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38100</xdr:rowOff>
    </xdr:to>
    <xdr:sp macro="" textlink="">
      <xdr:nvSpPr>
        <xdr:cNvPr id="174351" name="Text Box 55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38100</xdr:rowOff>
    </xdr:to>
    <xdr:sp macro="" textlink="">
      <xdr:nvSpPr>
        <xdr:cNvPr id="174352" name="Text Box 56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38100</xdr:rowOff>
    </xdr:to>
    <xdr:sp macro="" textlink="">
      <xdr:nvSpPr>
        <xdr:cNvPr id="174353" name="Text Box 57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38100</xdr:rowOff>
    </xdr:to>
    <xdr:sp macro="" textlink="">
      <xdr:nvSpPr>
        <xdr:cNvPr id="174354" name="Text Box 58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38100</xdr:rowOff>
    </xdr:to>
    <xdr:sp macro="" textlink="">
      <xdr:nvSpPr>
        <xdr:cNvPr id="174355" name="Text Box 59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38100</xdr:rowOff>
    </xdr:to>
    <xdr:sp macro="" textlink="">
      <xdr:nvSpPr>
        <xdr:cNvPr id="174356" name="Text Box 60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38100</xdr:rowOff>
    </xdr:to>
    <xdr:sp macro="" textlink="">
      <xdr:nvSpPr>
        <xdr:cNvPr id="174357" name="Text Box 61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38100</xdr:rowOff>
    </xdr:to>
    <xdr:sp macro="" textlink="">
      <xdr:nvSpPr>
        <xdr:cNvPr id="174358" name="Text Box 62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38100</xdr:rowOff>
    </xdr:to>
    <xdr:sp macro="" textlink="">
      <xdr:nvSpPr>
        <xdr:cNvPr id="174359" name="Text Box 63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360" name="Text Box 64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38100</xdr:rowOff>
    </xdr:to>
    <xdr:sp macro="" textlink="">
      <xdr:nvSpPr>
        <xdr:cNvPr id="174361" name="Text Box 65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362" name="Text Box 66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38100</xdr:rowOff>
    </xdr:to>
    <xdr:sp macro="" textlink="">
      <xdr:nvSpPr>
        <xdr:cNvPr id="174363" name="Text Box 67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364" name="Text Box 68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38100</xdr:rowOff>
    </xdr:to>
    <xdr:sp macro="" textlink="">
      <xdr:nvSpPr>
        <xdr:cNvPr id="174365" name="Text Box 69"/>
        <xdr:cNvSpPr txBox="1">
          <a:spLocks noChangeArrowheads="1"/>
        </xdr:cNvSpPr>
      </xdr:nvSpPr>
      <xdr:spPr bwMode="auto">
        <a:xfrm>
          <a:off x="40957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366" name="Text Box 70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367" name="Text Box 71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368" name="Text Box 72"/>
        <xdr:cNvSpPr txBox="1">
          <a:spLocks noChangeArrowheads="1"/>
        </xdr:cNvSpPr>
      </xdr:nvSpPr>
      <xdr:spPr bwMode="auto">
        <a:xfrm>
          <a:off x="4095750" y="7515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369" name="Text Box 73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174370" name="Text Box 74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371" name="Text Box 75"/>
        <xdr:cNvSpPr txBox="1">
          <a:spLocks noChangeArrowheads="1"/>
        </xdr:cNvSpPr>
      </xdr:nvSpPr>
      <xdr:spPr bwMode="auto">
        <a:xfrm>
          <a:off x="4095750" y="767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372" name="Text Box 76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38100</xdr:rowOff>
    </xdr:to>
    <xdr:sp macro="" textlink="">
      <xdr:nvSpPr>
        <xdr:cNvPr id="174373" name="Text Box 77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38100</xdr:rowOff>
    </xdr:to>
    <xdr:sp macro="" textlink="">
      <xdr:nvSpPr>
        <xdr:cNvPr id="174374" name="Text Box 78"/>
        <xdr:cNvSpPr txBox="1">
          <a:spLocks noChangeArrowheads="1"/>
        </xdr:cNvSpPr>
      </xdr:nvSpPr>
      <xdr:spPr bwMode="auto">
        <a:xfrm>
          <a:off x="4095750" y="346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38100</xdr:rowOff>
    </xdr:to>
    <xdr:sp macro="" textlink="">
      <xdr:nvSpPr>
        <xdr:cNvPr id="174375" name="Text Box 79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38100</xdr:rowOff>
    </xdr:to>
    <xdr:sp macro="" textlink="">
      <xdr:nvSpPr>
        <xdr:cNvPr id="174376" name="Text Box 80"/>
        <xdr:cNvSpPr txBox="1">
          <a:spLocks noChangeArrowheads="1"/>
        </xdr:cNvSpPr>
      </xdr:nvSpPr>
      <xdr:spPr bwMode="auto">
        <a:xfrm>
          <a:off x="4095750" y="362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38100</xdr:rowOff>
    </xdr:to>
    <xdr:sp macro="" textlink="">
      <xdr:nvSpPr>
        <xdr:cNvPr id="174377" name="Text Box 81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38100</xdr:rowOff>
    </xdr:to>
    <xdr:sp macro="" textlink="">
      <xdr:nvSpPr>
        <xdr:cNvPr id="174378" name="Text Box 82"/>
        <xdr:cNvSpPr txBox="1">
          <a:spLocks noChangeArrowheads="1"/>
        </xdr:cNvSpPr>
      </xdr:nvSpPr>
      <xdr:spPr bwMode="auto">
        <a:xfrm>
          <a:off x="4095750" y="379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38100</xdr:rowOff>
    </xdr:to>
    <xdr:sp macro="" textlink="">
      <xdr:nvSpPr>
        <xdr:cNvPr id="174379" name="Text Box 83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38100</xdr:rowOff>
    </xdr:to>
    <xdr:sp macro="" textlink="">
      <xdr:nvSpPr>
        <xdr:cNvPr id="174380" name="Text Box 84"/>
        <xdr:cNvSpPr txBox="1">
          <a:spLocks noChangeArrowheads="1"/>
        </xdr:cNvSpPr>
      </xdr:nvSpPr>
      <xdr:spPr bwMode="auto">
        <a:xfrm>
          <a:off x="4095750" y="3952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38100</xdr:rowOff>
    </xdr:to>
    <xdr:sp macro="" textlink="">
      <xdr:nvSpPr>
        <xdr:cNvPr id="174381" name="Text Box 85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38100</xdr:rowOff>
    </xdr:to>
    <xdr:sp macro="" textlink="">
      <xdr:nvSpPr>
        <xdr:cNvPr id="174382" name="Text Box 86"/>
        <xdr:cNvSpPr txBox="1">
          <a:spLocks noChangeArrowheads="1"/>
        </xdr:cNvSpPr>
      </xdr:nvSpPr>
      <xdr:spPr bwMode="auto">
        <a:xfrm>
          <a:off x="4095750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38100</xdr:rowOff>
    </xdr:to>
    <xdr:sp macro="" textlink="">
      <xdr:nvSpPr>
        <xdr:cNvPr id="174383" name="Text Box 87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38100</xdr:rowOff>
    </xdr:to>
    <xdr:sp macro="" textlink="">
      <xdr:nvSpPr>
        <xdr:cNvPr id="174384" name="Text Box 88"/>
        <xdr:cNvSpPr txBox="1">
          <a:spLocks noChangeArrowheads="1"/>
        </xdr:cNvSpPr>
      </xdr:nvSpPr>
      <xdr:spPr bwMode="auto">
        <a:xfrm>
          <a:off x="4095750" y="4276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38100</xdr:rowOff>
    </xdr:to>
    <xdr:sp macro="" textlink="">
      <xdr:nvSpPr>
        <xdr:cNvPr id="174385" name="Text Box 89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38100</xdr:rowOff>
    </xdr:to>
    <xdr:sp macro="" textlink="">
      <xdr:nvSpPr>
        <xdr:cNvPr id="174386" name="Text Box 90"/>
        <xdr:cNvSpPr txBox="1">
          <a:spLocks noChangeArrowheads="1"/>
        </xdr:cNvSpPr>
      </xdr:nvSpPr>
      <xdr:spPr bwMode="auto">
        <a:xfrm>
          <a:off x="4095750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38100</xdr:rowOff>
    </xdr:to>
    <xdr:sp macro="" textlink="">
      <xdr:nvSpPr>
        <xdr:cNvPr id="174387" name="Text Box 91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38100</xdr:rowOff>
    </xdr:to>
    <xdr:sp macro="" textlink="">
      <xdr:nvSpPr>
        <xdr:cNvPr id="174388" name="Text Box 92"/>
        <xdr:cNvSpPr txBox="1">
          <a:spLocks noChangeArrowheads="1"/>
        </xdr:cNvSpPr>
      </xdr:nvSpPr>
      <xdr:spPr bwMode="auto">
        <a:xfrm>
          <a:off x="40957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38100</xdr:rowOff>
    </xdr:to>
    <xdr:sp macro="" textlink="">
      <xdr:nvSpPr>
        <xdr:cNvPr id="174389" name="Text Box 93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38100</xdr:rowOff>
    </xdr:to>
    <xdr:sp macro="" textlink="">
      <xdr:nvSpPr>
        <xdr:cNvPr id="174390" name="Text Box 94"/>
        <xdr:cNvSpPr txBox="1">
          <a:spLocks noChangeArrowheads="1"/>
        </xdr:cNvSpPr>
      </xdr:nvSpPr>
      <xdr:spPr bwMode="auto">
        <a:xfrm>
          <a:off x="4095750" y="476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38100</xdr:rowOff>
    </xdr:to>
    <xdr:sp macro="" textlink="">
      <xdr:nvSpPr>
        <xdr:cNvPr id="174391" name="Text Box 95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38100</xdr:rowOff>
    </xdr:to>
    <xdr:sp macro="" textlink="">
      <xdr:nvSpPr>
        <xdr:cNvPr id="174392" name="Text Box 96"/>
        <xdr:cNvSpPr txBox="1">
          <a:spLocks noChangeArrowheads="1"/>
        </xdr:cNvSpPr>
      </xdr:nvSpPr>
      <xdr:spPr bwMode="auto">
        <a:xfrm>
          <a:off x="409575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174393" name="Text Box 97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174394" name="Text Box 98"/>
        <xdr:cNvSpPr txBox="1">
          <a:spLocks noChangeArrowheads="1"/>
        </xdr:cNvSpPr>
      </xdr:nvSpPr>
      <xdr:spPr bwMode="auto">
        <a:xfrm>
          <a:off x="4095750" y="508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38100</xdr:rowOff>
    </xdr:to>
    <xdr:sp macro="" textlink="">
      <xdr:nvSpPr>
        <xdr:cNvPr id="174395" name="Text Box 99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38100</xdr:rowOff>
    </xdr:to>
    <xdr:sp macro="" textlink="">
      <xdr:nvSpPr>
        <xdr:cNvPr id="174396" name="Text Box 100"/>
        <xdr:cNvSpPr txBox="1">
          <a:spLocks noChangeArrowheads="1"/>
        </xdr:cNvSpPr>
      </xdr:nvSpPr>
      <xdr:spPr bwMode="auto">
        <a:xfrm>
          <a:off x="4095750" y="5248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38100</xdr:rowOff>
    </xdr:to>
    <xdr:sp macro="" textlink="">
      <xdr:nvSpPr>
        <xdr:cNvPr id="174397" name="Text Box 101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38100</xdr:rowOff>
    </xdr:to>
    <xdr:sp macro="" textlink="">
      <xdr:nvSpPr>
        <xdr:cNvPr id="174398" name="Text Box 102"/>
        <xdr:cNvSpPr txBox="1">
          <a:spLocks noChangeArrowheads="1"/>
        </xdr:cNvSpPr>
      </xdr:nvSpPr>
      <xdr:spPr bwMode="auto">
        <a:xfrm>
          <a:off x="4095750" y="541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38100</xdr:rowOff>
    </xdr:to>
    <xdr:sp macro="" textlink="">
      <xdr:nvSpPr>
        <xdr:cNvPr id="174399" name="Text Box 103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38100</xdr:rowOff>
    </xdr:to>
    <xdr:sp macro="" textlink="">
      <xdr:nvSpPr>
        <xdr:cNvPr id="174400" name="Text Box 104"/>
        <xdr:cNvSpPr txBox="1">
          <a:spLocks noChangeArrowheads="1"/>
        </xdr:cNvSpPr>
      </xdr:nvSpPr>
      <xdr:spPr bwMode="auto">
        <a:xfrm>
          <a:off x="4095750" y="557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38100</xdr:rowOff>
    </xdr:to>
    <xdr:sp macro="" textlink="">
      <xdr:nvSpPr>
        <xdr:cNvPr id="174401" name="Text Box 105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38100</xdr:rowOff>
    </xdr:to>
    <xdr:sp macro="" textlink="">
      <xdr:nvSpPr>
        <xdr:cNvPr id="174402" name="Text Box 106"/>
        <xdr:cNvSpPr txBox="1">
          <a:spLocks noChangeArrowheads="1"/>
        </xdr:cNvSpPr>
      </xdr:nvSpPr>
      <xdr:spPr bwMode="auto">
        <a:xfrm>
          <a:off x="4095750" y="5734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403" name="Text Box 107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404" name="Text Box 108"/>
        <xdr:cNvSpPr txBox="1">
          <a:spLocks noChangeArrowheads="1"/>
        </xdr:cNvSpPr>
      </xdr:nvSpPr>
      <xdr:spPr bwMode="auto">
        <a:xfrm>
          <a:off x="4095750" y="5895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38100</xdr:rowOff>
    </xdr:to>
    <xdr:sp macro="" textlink="">
      <xdr:nvSpPr>
        <xdr:cNvPr id="174405" name="Text Box 109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38100</xdr:rowOff>
    </xdr:to>
    <xdr:sp macro="" textlink="">
      <xdr:nvSpPr>
        <xdr:cNvPr id="174406" name="Text Box 110"/>
        <xdr:cNvSpPr txBox="1">
          <a:spLocks noChangeArrowheads="1"/>
        </xdr:cNvSpPr>
      </xdr:nvSpPr>
      <xdr:spPr bwMode="auto">
        <a:xfrm>
          <a:off x="4095750" y="605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407" name="Text Box 111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408" name="Text Box 112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38100</xdr:rowOff>
    </xdr:to>
    <xdr:sp macro="" textlink="">
      <xdr:nvSpPr>
        <xdr:cNvPr id="174409" name="Text Box 113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38100</xdr:rowOff>
    </xdr:to>
    <xdr:sp macro="" textlink="">
      <xdr:nvSpPr>
        <xdr:cNvPr id="174410" name="Text Box 114"/>
        <xdr:cNvSpPr txBox="1">
          <a:spLocks noChangeArrowheads="1"/>
        </xdr:cNvSpPr>
      </xdr:nvSpPr>
      <xdr:spPr bwMode="auto">
        <a:xfrm>
          <a:off x="40957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411" name="Text Box 115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174412" name="Text Box 116"/>
        <xdr:cNvSpPr txBox="1">
          <a:spLocks noChangeArrowheads="1"/>
        </xdr:cNvSpPr>
      </xdr:nvSpPr>
      <xdr:spPr bwMode="auto">
        <a:xfrm>
          <a:off x="4095750" y="621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38100</xdr:rowOff>
    </xdr:to>
    <xdr:sp macro="" textlink="">
      <xdr:nvSpPr>
        <xdr:cNvPr id="174413" name="Text Box 117"/>
        <xdr:cNvSpPr txBox="1">
          <a:spLocks noChangeArrowheads="1"/>
        </xdr:cNvSpPr>
      </xdr:nvSpPr>
      <xdr:spPr bwMode="auto">
        <a:xfrm>
          <a:off x="40957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38100</xdr:rowOff>
    </xdr:to>
    <xdr:sp macro="" textlink="">
      <xdr:nvSpPr>
        <xdr:cNvPr id="174414" name="Text Box 118"/>
        <xdr:cNvSpPr txBox="1">
          <a:spLocks noChangeArrowheads="1"/>
        </xdr:cNvSpPr>
      </xdr:nvSpPr>
      <xdr:spPr bwMode="auto">
        <a:xfrm>
          <a:off x="40957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415" name="Text Box 119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416" name="Text Box 120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417" name="Text Box 121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418" name="Text Box 122"/>
        <xdr:cNvSpPr txBox="1">
          <a:spLocks noChangeArrowheads="1"/>
        </xdr:cNvSpPr>
      </xdr:nvSpPr>
      <xdr:spPr bwMode="auto">
        <a:xfrm>
          <a:off x="4095750" y="735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419" name="Text Box 123"/>
        <xdr:cNvSpPr txBox="1">
          <a:spLocks noChangeArrowheads="1"/>
        </xdr:cNvSpPr>
      </xdr:nvSpPr>
      <xdr:spPr bwMode="auto">
        <a:xfrm>
          <a:off x="4095750" y="7515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174420" name="Text Box 124"/>
        <xdr:cNvSpPr txBox="1">
          <a:spLocks noChangeArrowheads="1"/>
        </xdr:cNvSpPr>
      </xdr:nvSpPr>
      <xdr:spPr bwMode="auto">
        <a:xfrm>
          <a:off x="4095750" y="7515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421" name="Text Box 125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174422" name="Text Box 126"/>
        <xdr:cNvSpPr txBox="1">
          <a:spLocks noChangeArrowheads="1"/>
        </xdr:cNvSpPr>
      </xdr:nvSpPr>
      <xdr:spPr bwMode="auto">
        <a:xfrm>
          <a:off x="4095750" y="702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174423" name="Text Box 127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174424" name="Text Box 128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25" name="Text Box 129"/>
        <xdr:cNvSpPr txBox="1">
          <a:spLocks noChangeArrowheads="1"/>
        </xdr:cNvSpPr>
      </xdr:nvSpPr>
      <xdr:spPr bwMode="auto">
        <a:xfrm>
          <a:off x="4095750" y="767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26" name="Text Box 130"/>
        <xdr:cNvSpPr txBox="1">
          <a:spLocks noChangeArrowheads="1"/>
        </xdr:cNvSpPr>
      </xdr:nvSpPr>
      <xdr:spPr bwMode="auto">
        <a:xfrm>
          <a:off x="4095750" y="767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27" name="Text Box 131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28" name="Text Box 132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174429" name="Text Box 133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30" name="Text Box 134"/>
        <xdr:cNvSpPr txBox="1">
          <a:spLocks noChangeArrowheads="1"/>
        </xdr:cNvSpPr>
      </xdr:nvSpPr>
      <xdr:spPr bwMode="auto">
        <a:xfrm>
          <a:off x="4095750" y="767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174431" name="Text Box 135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32" name="Text Box 136"/>
        <xdr:cNvSpPr txBox="1">
          <a:spLocks noChangeArrowheads="1"/>
        </xdr:cNvSpPr>
      </xdr:nvSpPr>
      <xdr:spPr bwMode="auto">
        <a:xfrm>
          <a:off x="4095750" y="767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174433" name="Text Box 137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174434" name="Text Box 138"/>
        <xdr:cNvSpPr txBox="1">
          <a:spLocks noChangeArrowheads="1"/>
        </xdr:cNvSpPr>
      </xdr:nvSpPr>
      <xdr:spPr bwMode="auto">
        <a:xfrm>
          <a:off x="409575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35" name="Text Box 139"/>
        <xdr:cNvSpPr txBox="1">
          <a:spLocks noChangeArrowheads="1"/>
        </xdr:cNvSpPr>
      </xdr:nvSpPr>
      <xdr:spPr bwMode="auto">
        <a:xfrm>
          <a:off x="4095750" y="767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36" name="Text Box 140"/>
        <xdr:cNvSpPr txBox="1">
          <a:spLocks noChangeArrowheads="1"/>
        </xdr:cNvSpPr>
      </xdr:nvSpPr>
      <xdr:spPr bwMode="auto">
        <a:xfrm>
          <a:off x="4095750" y="767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37" name="Text Box 141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174438" name="Text Box 142"/>
        <xdr:cNvSpPr txBox="1">
          <a:spLocks noChangeArrowheads="1"/>
        </xdr:cNvSpPr>
      </xdr:nvSpPr>
      <xdr:spPr bwMode="auto">
        <a:xfrm>
          <a:off x="409575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39" name="Text Box 143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40" name="Text Box 144"/>
        <xdr:cNvSpPr txBox="1">
          <a:spLocks noChangeArrowheads="1"/>
        </xdr:cNvSpPr>
      </xdr:nvSpPr>
      <xdr:spPr bwMode="auto">
        <a:xfrm>
          <a:off x="4095750" y="800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41" name="Text Box 145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42" name="Text Box 146"/>
        <xdr:cNvSpPr txBox="1">
          <a:spLocks noChangeArrowheads="1"/>
        </xdr:cNvSpPr>
      </xdr:nvSpPr>
      <xdr:spPr bwMode="auto">
        <a:xfrm>
          <a:off x="4095750" y="800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43" name="Text Box 147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44" name="Text Box 148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45" name="Text Box 149"/>
        <xdr:cNvSpPr txBox="1">
          <a:spLocks noChangeArrowheads="1"/>
        </xdr:cNvSpPr>
      </xdr:nvSpPr>
      <xdr:spPr bwMode="auto">
        <a:xfrm>
          <a:off x="4095750" y="800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174446" name="Text Box 150"/>
        <xdr:cNvSpPr txBox="1">
          <a:spLocks noChangeArrowheads="1"/>
        </xdr:cNvSpPr>
      </xdr:nvSpPr>
      <xdr:spPr bwMode="auto">
        <a:xfrm>
          <a:off x="4095750" y="800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47" name="Text Box 151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48" name="Text Box 152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49" name="Text Box 153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74450" name="Text Box 154"/>
        <xdr:cNvSpPr txBox="1">
          <a:spLocks noChangeArrowheads="1"/>
        </xdr:cNvSpPr>
      </xdr:nvSpPr>
      <xdr:spPr bwMode="auto">
        <a:xfrm>
          <a:off x="409575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57" name="Text Box 40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58" name="Text Box 44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59" name="Text Box 76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0" name="Text Box 13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1" name="Text Box 13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2" name="Text Box 14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163" name="Text Box 142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4" name="Text Box 143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5" name="Text Box 145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6" name="Text Box 147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7" name="Text Box 148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8" name="Text Box 15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69" name="Text Box 15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70" name="Text Box 153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71" name="Text Box 154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73" name="Text Box 40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74" name="Text Box 44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75" name="Text Box 76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76" name="Text Box 13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77" name="Text Box 13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78" name="Text Box 14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179" name="Text Box 142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0" name="Text Box 143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1" name="Text Box 145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2" name="Text Box 147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3" name="Text Box 148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4" name="Text Box 15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5" name="Text Box 15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6" name="Text Box 153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7" name="Text Box 154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89" name="Text Box 44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90" name="Text Box 14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92" name="Text Box 40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93" name="Text Box 44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94" name="Text Box 76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95" name="Text Box 13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96" name="Text Box 13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97" name="Text Box 14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198" name="Text Box 142"/>
        <xdr:cNvSpPr txBox="1">
          <a:spLocks noChangeArrowheads="1"/>
        </xdr:cNvSpPr>
      </xdr:nvSpPr>
      <xdr:spPr bwMode="auto">
        <a:xfrm>
          <a:off x="4610100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199" name="Text Box 143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0" name="Text Box 145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1" name="Text Box 147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2" name="Text Box 148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3" name="Text Box 151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4" name="Text Box 15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5" name="Text Box 153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6" name="Text Box 154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8" name="Text Box 44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38100</xdr:rowOff>
    </xdr:to>
    <xdr:sp macro="" textlink="">
      <xdr:nvSpPr>
        <xdr:cNvPr id="209" name="Text Box 142"/>
        <xdr:cNvSpPr txBox="1">
          <a:spLocks noChangeArrowheads="1"/>
        </xdr:cNvSpPr>
      </xdr:nvSpPr>
      <xdr:spPr bwMode="auto">
        <a:xfrm>
          <a:off x="4610100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38100</xdr:rowOff>
    </xdr:to>
    <xdr:sp macro="" textlink="">
      <xdr:nvSpPr>
        <xdr:cNvPr id="210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11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12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13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14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15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38100</xdr:rowOff>
    </xdr:to>
    <xdr:sp macro="" textlink="">
      <xdr:nvSpPr>
        <xdr:cNvPr id="216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17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18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38100</xdr:rowOff>
    </xdr:to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38100</xdr:rowOff>
    </xdr:to>
    <xdr:sp macro="" textlink="">
      <xdr:nvSpPr>
        <xdr:cNvPr id="220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21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22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23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24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25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26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27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28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30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31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32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33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235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36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37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38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39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40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41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42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43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45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46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47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48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38100</xdr:rowOff>
    </xdr:to>
    <xdr:sp macro="" textlink="">
      <xdr:nvSpPr>
        <xdr:cNvPr id="250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51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52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53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54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55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56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57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58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59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60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61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62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63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38100</xdr:rowOff>
    </xdr:to>
    <xdr:sp macro="" textlink="">
      <xdr:nvSpPr>
        <xdr:cNvPr id="265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66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67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68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69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70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71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72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73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74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75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76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77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78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38100</xdr:rowOff>
    </xdr:to>
    <xdr:sp macro="" textlink="">
      <xdr:nvSpPr>
        <xdr:cNvPr id="280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81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82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83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84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85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86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87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88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89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90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91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92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93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38100</xdr:rowOff>
    </xdr:to>
    <xdr:sp macro="" textlink="">
      <xdr:nvSpPr>
        <xdr:cNvPr id="295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96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97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98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299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01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02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03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04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05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306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07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08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38100</xdr:rowOff>
    </xdr:to>
    <xdr:sp macro="" textlink="">
      <xdr:nvSpPr>
        <xdr:cNvPr id="310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11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12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13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14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15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16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17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18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19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20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21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22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23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38100</xdr:rowOff>
    </xdr:to>
    <xdr:sp macro="" textlink="">
      <xdr:nvSpPr>
        <xdr:cNvPr id="325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26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27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28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29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30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31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32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33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34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35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36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37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38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39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38100</xdr:rowOff>
    </xdr:to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41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42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43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44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45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46" name="Text Box 28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47" name="Text Box 2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48" name="Text Box 3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49" name="Text Box 31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50" name="Text Box 3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51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52" name="Text Box 7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53" name="Text Box 73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54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38100</xdr:rowOff>
    </xdr:to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56" name="Text Box 119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57" name="Text Box 120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58" name="Text Box 125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38100</xdr:rowOff>
    </xdr:to>
    <xdr:sp macro="" textlink="">
      <xdr:nvSpPr>
        <xdr:cNvPr id="359" name="Text Box 126"/>
        <xdr:cNvSpPr txBox="1">
          <a:spLocks noChangeArrowheads="1"/>
        </xdr:cNvSpPr>
      </xdr:nvSpPr>
      <xdr:spPr bwMode="auto">
        <a:xfrm>
          <a:off x="46101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38100</xdr:rowOff>
    </xdr:to>
    <xdr:sp macro="" textlink="">
      <xdr:nvSpPr>
        <xdr:cNvPr id="360" name="Text Box 25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361" name="Text Box 27"/>
        <xdr:cNvSpPr txBox="1">
          <a:spLocks noChangeArrowheads="1"/>
        </xdr:cNvSpPr>
      </xdr:nvSpPr>
      <xdr:spPr bwMode="auto">
        <a:xfrm>
          <a:off x="46101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38100</xdr:rowOff>
    </xdr:to>
    <xdr:sp macro="" textlink="">
      <xdr:nvSpPr>
        <xdr:cNvPr id="362" name="Text Box 67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363" name="Text Box 69"/>
        <xdr:cNvSpPr txBox="1">
          <a:spLocks noChangeArrowheads="1"/>
        </xdr:cNvSpPr>
      </xdr:nvSpPr>
      <xdr:spPr bwMode="auto">
        <a:xfrm>
          <a:off x="46101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38100</xdr:rowOff>
    </xdr:to>
    <xdr:sp macro="" textlink="">
      <xdr:nvSpPr>
        <xdr:cNvPr id="364" name="Text Box 113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38100</xdr:rowOff>
    </xdr:to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461010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366" name="Text Box 117"/>
        <xdr:cNvSpPr txBox="1">
          <a:spLocks noChangeArrowheads="1"/>
        </xdr:cNvSpPr>
      </xdr:nvSpPr>
      <xdr:spPr bwMode="auto">
        <a:xfrm>
          <a:off x="46101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38100</xdr:rowOff>
    </xdr:to>
    <xdr:sp macro="" textlink="">
      <xdr:nvSpPr>
        <xdr:cNvPr id="367" name="Text Box 118"/>
        <xdr:cNvSpPr txBox="1">
          <a:spLocks noChangeArrowheads="1"/>
        </xdr:cNvSpPr>
      </xdr:nvSpPr>
      <xdr:spPr bwMode="auto">
        <a:xfrm>
          <a:off x="46101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31082" name="Line 1"/>
        <xdr:cNvSpPr>
          <a:spLocks noChangeShapeType="1"/>
        </xdr:cNvSpPr>
      </xdr:nvSpPr>
      <xdr:spPr bwMode="auto">
        <a:xfrm flipV="1">
          <a:off x="72866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E55"/>
  <sheetViews>
    <sheetView zoomScaleNormal="100" workbookViewId="0"/>
  </sheetViews>
  <sheetFormatPr defaultRowHeight="12.75"/>
  <cols>
    <col min="1" max="1" width="28.85546875" customWidth="1"/>
    <col min="2" max="3" width="16.28515625" style="21" customWidth="1"/>
    <col min="4" max="4" width="16" style="21" customWidth="1"/>
    <col min="5" max="5" width="14.28515625" style="22" customWidth="1"/>
  </cols>
  <sheetData>
    <row r="1" spans="1:5">
      <c r="E1" s="23"/>
    </row>
    <row r="2" spans="1:5" s="1" customFormat="1">
      <c r="A2" s="1" t="s">
        <v>0</v>
      </c>
      <c r="B2" s="2" t="s">
        <v>48</v>
      </c>
      <c r="C2" s="2" t="s">
        <v>48</v>
      </c>
      <c r="D2" s="2" t="s">
        <v>1</v>
      </c>
      <c r="E2" s="4" t="s">
        <v>2</v>
      </c>
    </row>
    <row r="3" spans="1:5" s="1" customFormat="1" ht="13.5" thickBot="1">
      <c r="A3" s="8"/>
      <c r="B3" s="6" t="s">
        <v>27</v>
      </c>
      <c r="C3" s="6" t="s">
        <v>34</v>
      </c>
      <c r="D3" s="6"/>
      <c r="E3" s="5" t="s">
        <v>3</v>
      </c>
    </row>
    <row r="4" spans="1:5" s="1" customFormat="1">
      <c r="B4" s="2"/>
      <c r="C4" s="2"/>
      <c r="D4" s="2"/>
      <c r="E4" s="4"/>
    </row>
    <row r="5" spans="1:5" s="3" customFormat="1">
      <c r="A5" s="11" t="s">
        <v>4</v>
      </c>
      <c r="B5" s="12"/>
      <c r="C5" s="12"/>
      <c r="D5" s="12"/>
      <c r="E5" s="13"/>
    </row>
    <row r="6" spans="1:5">
      <c r="A6" s="14" t="s">
        <v>29</v>
      </c>
      <c r="B6" s="15">
        <v>7800</v>
      </c>
      <c r="C6" s="15">
        <v>7920</v>
      </c>
      <c r="D6" s="15">
        <f t="shared" ref="D6:D12" si="0">SUM(C6-B6)</f>
        <v>120</v>
      </c>
      <c r="E6" s="16"/>
    </row>
    <row r="7" spans="1:5">
      <c r="A7" s="14" t="s">
        <v>28</v>
      </c>
      <c r="B7" s="15">
        <v>60</v>
      </c>
      <c r="C7" s="15">
        <v>168</v>
      </c>
      <c r="D7" s="15">
        <f t="shared" si="0"/>
        <v>108</v>
      </c>
      <c r="E7" s="16"/>
    </row>
    <row r="8" spans="1:5">
      <c r="A8" s="14" t="s">
        <v>5</v>
      </c>
      <c r="B8" s="15">
        <v>0</v>
      </c>
      <c r="C8" s="15">
        <v>0</v>
      </c>
      <c r="D8" s="15">
        <f t="shared" si="0"/>
        <v>0</v>
      </c>
      <c r="E8" s="16"/>
    </row>
    <row r="9" spans="1:5">
      <c r="A9" s="14" t="s">
        <v>32</v>
      </c>
      <c r="B9" s="15"/>
      <c r="C9" s="15">
        <v>0</v>
      </c>
      <c r="D9" s="15">
        <f t="shared" si="0"/>
        <v>0</v>
      </c>
      <c r="E9" s="16"/>
    </row>
    <row r="10" spans="1:5">
      <c r="A10" s="14" t="s">
        <v>46</v>
      </c>
      <c r="B10" s="15"/>
      <c r="C10" s="15">
        <v>512.04999999999995</v>
      </c>
      <c r="D10" s="15">
        <f t="shared" si="0"/>
        <v>512.04999999999995</v>
      </c>
      <c r="E10" s="16"/>
    </row>
    <row r="11" spans="1:5">
      <c r="A11" s="14" t="s">
        <v>6</v>
      </c>
      <c r="B11" s="15"/>
      <c r="C11" s="15"/>
      <c r="D11" s="15">
        <f t="shared" si="0"/>
        <v>0</v>
      </c>
      <c r="E11" s="16"/>
    </row>
    <row r="12" spans="1:5">
      <c r="A12" s="14" t="s">
        <v>7</v>
      </c>
      <c r="B12" s="15">
        <v>5000</v>
      </c>
      <c r="C12" s="15">
        <v>5000</v>
      </c>
      <c r="D12" s="15">
        <f t="shared" si="0"/>
        <v>0</v>
      </c>
      <c r="E12" s="16"/>
    </row>
    <row r="13" spans="1:5" s="3" customFormat="1">
      <c r="A13" s="11" t="s">
        <v>30</v>
      </c>
      <c r="B13" s="12">
        <f>SUM(B5:B12)</f>
        <v>12860</v>
      </c>
      <c r="C13" s="12">
        <f>SUM(C5:C12)</f>
        <v>13600.05</v>
      </c>
      <c r="D13" s="12">
        <f>SUM(D5:D12)</f>
        <v>740.05</v>
      </c>
      <c r="E13" s="13"/>
    </row>
    <row r="14" spans="1:5" s="3" customFormat="1">
      <c r="A14" s="11"/>
      <c r="B14" s="12"/>
      <c r="C14" s="12"/>
      <c r="D14" s="12"/>
      <c r="E14" s="13"/>
    </row>
    <row r="15" spans="1:5" s="3" customFormat="1">
      <c r="A15" s="11" t="s">
        <v>8</v>
      </c>
      <c r="B15" s="12"/>
      <c r="C15" s="12"/>
      <c r="D15" s="12"/>
      <c r="E15" s="13"/>
    </row>
    <row r="16" spans="1:5">
      <c r="A16" s="14" t="s">
        <v>37</v>
      </c>
      <c r="B16" s="15"/>
      <c r="C16" s="15"/>
      <c r="D16" s="15"/>
      <c r="E16" s="16"/>
    </row>
    <row r="17" spans="1:5">
      <c r="A17" s="14" t="s">
        <v>9</v>
      </c>
      <c r="B17" s="15">
        <v>2500</v>
      </c>
      <c r="C17" s="15">
        <v>2500</v>
      </c>
      <c r="D17" s="15">
        <f t="shared" ref="D17:D23" si="1">SUM(B17-C17)</f>
        <v>0</v>
      </c>
      <c r="E17" s="16"/>
    </row>
    <row r="18" spans="1:5">
      <c r="A18" s="14" t="s">
        <v>10</v>
      </c>
      <c r="B18" s="15">
        <v>2500</v>
      </c>
      <c r="C18" s="15">
        <v>2500</v>
      </c>
      <c r="D18" s="15">
        <f t="shared" si="1"/>
        <v>0</v>
      </c>
      <c r="E18" s="16"/>
    </row>
    <row r="19" spans="1:5">
      <c r="A19" s="14" t="s">
        <v>38</v>
      </c>
      <c r="B19" s="15">
        <v>2000</v>
      </c>
      <c r="C19" s="15">
        <v>889.04</v>
      </c>
      <c r="D19" s="15">
        <f t="shared" si="1"/>
        <v>1110.96</v>
      </c>
      <c r="E19" s="16">
        <v>261.25</v>
      </c>
    </row>
    <row r="20" spans="1:5">
      <c r="A20" s="14" t="s">
        <v>11</v>
      </c>
      <c r="B20" s="15">
        <v>575</v>
      </c>
      <c r="C20" s="15">
        <v>120.44</v>
      </c>
      <c r="D20" s="15">
        <f t="shared" si="1"/>
        <v>454.56</v>
      </c>
      <c r="E20" s="16">
        <v>88</v>
      </c>
    </row>
    <row r="21" spans="1:5">
      <c r="A21" s="14" t="s">
        <v>12</v>
      </c>
      <c r="B21" s="15">
        <v>150</v>
      </c>
      <c r="C21" s="15">
        <v>173.75</v>
      </c>
      <c r="D21" s="15">
        <f t="shared" si="1"/>
        <v>-23.75</v>
      </c>
      <c r="E21" s="16">
        <v>472</v>
      </c>
    </row>
    <row r="22" spans="1:5">
      <c r="A22" s="14" t="s">
        <v>13</v>
      </c>
      <c r="B22" s="15">
        <v>150</v>
      </c>
      <c r="C22" s="15">
        <v>38.979999999999997</v>
      </c>
      <c r="D22" s="15">
        <f t="shared" si="1"/>
        <v>111.02000000000001</v>
      </c>
      <c r="E22" s="16">
        <v>50.34</v>
      </c>
    </row>
    <row r="23" spans="1:5">
      <c r="A23" s="14" t="s">
        <v>14</v>
      </c>
      <c r="B23" s="15">
        <v>50</v>
      </c>
      <c r="C23" s="15">
        <v>0</v>
      </c>
      <c r="D23" s="15">
        <f t="shared" si="1"/>
        <v>50</v>
      </c>
      <c r="E23" s="16"/>
    </row>
    <row r="24" spans="1:5">
      <c r="A24" s="14" t="s">
        <v>39</v>
      </c>
      <c r="B24" s="15"/>
      <c r="C24" s="15"/>
      <c r="D24" s="15"/>
      <c r="E24" s="16"/>
    </row>
    <row r="25" spans="1:5">
      <c r="A25" s="14" t="s">
        <v>40</v>
      </c>
      <c r="B25" s="15">
        <v>520</v>
      </c>
      <c r="C25" s="15">
        <v>107</v>
      </c>
      <c r="D25" s="15">
        <f>SUM(B25-C25)</f>
        <v>413</v>
      </c>
      <c r="E25" s="16">
        <v>137.19999999999999</v>
      </c>
    </row>
    <row r="26" spans="1:5">
      <c r="A26" s="14" t="s">
        <v>41</v>
      </c>
      <c r="B26" s="15">
        <v>300</v>
      </c>
      <c r="C26" s="15">
        <v>0</v>
      </c>
      <c r="D26" s="15">
        <f>SUM(B26-C26)</f>
        <v>300</v>
      </c>
      <c r="E26" s="16"/>
    </row>
    <row r="27" spans="1:5">
      <c r="A27" s="14" t="s">
        <v>42</v>
      </c>
      <c r="B27" s="15">
        <v>200</v>
      </c>
      <c r="C27" s="15">
        <v>0</v>
      </c>
      <c r="D27" s="15">
        <f>SUM(B27-C27)</f>
        <v>200</v>
      </c>
      <c r="E27" s="16"/>
    </row>
    <row r="28" spans="1:5">
      <c r="A28" s="14" t="s">
        <v>43</v>
      </c>
      <c r="B28" s="15">
        <v>300</v>
      </c>
      <c r="C28" s="15">
        <v>0</v>
      </c>
      <c r="D28" s="15">
        <f>SUM(B28-C28)</f>
        <v>300</v>
      </c>
      <c r="E28" s="16"/>
    </row>
    <row r="29" spans="1:5">
      <c r="A29" s="14" t="s">
        <v>44</v>
      </c>
      <c r="B29" s="15"/>
      <c r="C29" s="15"/>
      <c r="D29" s="15"/>
      <c r="E29" s="16"/>
    </row>
    <row r="30" spans="1:5">
      <c r="A30" s="14" t="s">
        <v>15</v>
      </c>
      <c r="B30" s="15">
        <v>50</v>
      </c>
      <c r="C30" s="15">
        <v>0</v>
      </c>
      <c r="D30" s="15">
        <f t="shared" ref="D30:D45" si="2">SUM(B30-C30)</f>
        <v>50</v>
      </c>
      <c r="E30" s="16"/>
    </row>
    <row r="31" spans="1:5">
      <c r="A31" s="14" t="s">
        <v>16</v>
      </c>
      <c r="B31" s="15">
        <v>100</v>
      </c>
      <c r="C31" s="15">
        <v>49</v>
      </c>
      <c r="D31" s="15">
        <f t="shared" si="2"/>
        <v>51</v>
      </c>
      <c r="E31" s="16">
        <v>290.5</v>
      </c>
    </row>
    <row r="32" spans="1:5">
      <c r="A32" s="14" t="s">
        <v>17</v>
      </c>
      <c r="B32" s="15">
        <v>300</v>
      </c>
      <c r="C32" s="15">
        <v>0</v>
      </c>
      <c r="D32" s="15">
        <f t="shared" si="2"/>
        <v>300</v>
      </c>
      <c r="E32" s="16"/>
    </row>
    <row r="33" spans="1:5">
      <c r="A33" s="14" t="s">
        <v>18</v>
      </c>
      <c r="B33" s="15">
        <v>25</v>
      </c>
      <c r="C33" s="15">
        <v>0</v>
      </c>
      <c r="D33" s="15">
        <f t="shared" si="2"/>
        <v>25</v>
      </c>
      <c r="E33" s="16"/>
    </row>
    <row r="34" spans="1:5">
      <c r="A34" s="14" t="s">
        <v>19</v>
      </c>
      <c r="B34" s="15">
        <v>500</v>
      </c>
      <c r="C34" s="15">
        <v>420.54</v>
      </c>
      <c r="D34" s="15">
        <f t="shared" si="2"/>
        <v>79.45999999999998</v>
      </c>
      <c r="E34" s="16">
        <v>348.76</v>
      </c>
    </row>
    <row r="35" spans="1:5">
      <c r="A35" s="14" t="s">
        <v>20</v>
      </c>
      <c r="B35" s="15">
        <v>75</v>
      </c>
      <c r="C35" s="15">
        <v>0</v>
      </c>
      <c r="D35" s="15">
        <f t="shared" si="2"/>
        <v>75</v>
      </c>
      <c r="E35" s="16"/>
    </row>
    <row r="36" spans="1:5">
      <c r="A36" s="14" t="s">
        <v>21</v>
      </c>
      <c r="B36" s="15">
        <v>135</v>
      </c>
      <c r="C36" s="15">
        <v>0</v>
      </c>
      <c r="D36" s="15">
        <f t="shared" si="2"/>
        <v>135</v>
      </c>
      <c r="E36" s="16">
        <v>22</v>
      </c>
    </row>
    <row r="37" spans="1:5">
      <c r="A37" s="14" t="s">
        <v>50</v>
      </c>
      <c r="B37" s="15">
        <v>135</v>
      </c>
      <c r="C37" s="15">
        <v>10</v>
      </c>
      <c r="D37" s="15">
        <f t="shared" si="2"/>
        <v>125</v>
      </c>
      <c r="E37" s="16">
        <v>24</v>
      </c>
    </row>
    <row r="38" spans="1:5">
      <c r="A38" s="14" t="s">
        <v>51</v>
      </c>
      <c r="B38" s="15">
        <v>50</v>
      </c>
      <c r="C38" s="15">
        <v>11.85</v>
      </c>
      <c r="D38" s="15">
        <f t="shared" si="2"/>
        <v>38.15</v>
      </c>
      <c r="E38" s="16"/>
    </row>
    <row r="39" spans="1:5">
      <c r="A39" s="14" t="s">
        <v>22</v>
      </c>
      <c r="B39" s="15">
        <v>3000</v>
      </c>
      <c r="C39" s="15">
        <v>4135.7700000000004</v>
      </c>
      <c r="D39" s="15">
        <f t="shared" si="2"/>
        <v>-1135.7700000000004</v>
      </c>
      <c r="E39" s="16">
        <v>1650.35</v>
      </c>
    </row>
    <row r="40" spans="1:5">
      <c r="A40" s="14" t="s">
        <v>23</v>
      </c>
      <c r="B40" s="15">
        <v>700</v>
      </c>
      <c r="C40" s="15">
        <v>268.63</v>
      </c>
      <c r="D40" s="15">
        <f t="shared" si="2"/>
        <v>431.37</v>
      </c>
      <c r="E40" s="16"/>
    </row>
    <row r="41" spans="1:5">
      <c r="A41" s="14" t="s">
        <v>36</v>
      </c>
      <c r="B41" s="15">
        <v>300</v>
      </c>
      <c r="C41" s="15">
        <v>291.5</v>
      </c>
      <c r="D41" s="15">
        <f t="shared" si="2"/>
        <v>8.5</v>
      </c>
      <c r="E41" s="16"/>
    </row>
    <row r="42" spans="1:5">
      <c r="A42" s="14" t="s">
        <v>33</v>
      </c>
      <c r="B42" s="15">
        <v>300</v>
      </c>
      <c r="C42" s="15">
        <v>221</v>
      </c>
      <c r="D42" s="15">
        <f t="shared" si="2"/>
        <v>79</v>
      </c>
      <c r="E42" s="16"/>
    </row>
    <row r="43" spans="1:5">
      <c r="A43" s="14" t="s">
        <v>45</v>
      </c>
      <c r="B43" s="15">
        <v>150</v>
      </c>
      <c r="C43" s="15">
        <v>57.19</v>
      </c>
      <c r="D43" s="15">
        <f t="shared" si="2"/>
        <v>92.81</v>
      </c>
      <c r="E43" s="16"/>
    </row>
    <row r="44" spans="1:5">
      <c r="A44" s="14" t="s">
        <v>47</v>
      </c>
      <c r="B44" s="15">
        <v>0</v>
      </c>
      <c r="C44" s="15">
        <v>505.05</v>
      </c>
      <c r="D44" s="15">
        <f t="shared" si="2"/>
        <v>-505.05</v>
      </c>
      <c r="E44" s="16"/>
    </row>
    <row r="45" spans="1:5">
      <c r="A45" s="14" t="s">
        <v>35</v>
      </c>
      <c r="B45" s="15">
        <v>100</v>
      </c>
      <c r="C45" s="15">
        <v>0</v>
      </c>
      <c r="D45" s="15">
        <f t="shared" si="2"/>
        <v>100</v>
      </c>
      <c r="E45" s="16"/>
    </row>
    <row r="46" spans="1:5" s="3" customFormat="1">
      <c r="A46" s="11" t="s">
        <v>24</v>
      </c>
      <c r="B46" s="12">
        <f>SUM(B15:B45)</f>
        <v>15165</v>
      </c>
      <c r="C46" s="12">
        <f>SUM(C15:C45)</f>
        <v>12299.739999999998</v>
      </c>
      <c r="D46" s="18">
        <f>SUM(D17:D45)</f>
        <v>2865.2599999999993</v>
      </c>
      <c r="E46" s="13">
        <f>SUM(E15:E45)</f>
        <v>3344.3999999999996</v>
      </c>
    </row>
    <row r="47" spans="1:5" s="3" customFormat="1">
      <c r="A47" s="11"/>
      <c r="B47" s="12"/>
      <c r="C47" s="12"/>
      <c r="D47" s="18"/>
      <c r="E47" s="13"/>
    </row>
    <row r="48" spans="1:5" s="3" customFormat="1">
      <c r="A48" s="11" t="s">
        <v>25</v>
      </c>
      <c r="B48" s="12">
        <f>B13-B46</f>
        <v>-2305</v>
      </c>
      <c r="C48" s="12">
        <f>C13-C46</f>
        <v>1300.3100000000013</v>
      </c>
      <c r="D48" s="12"/>
      <c r="E48" s="13"/>
    </row>
    <row r="49" spans="1:5" s="3" customFormat="1">
      <c r="A49" s="11" t="s">
        <v>26</v>
      </c>
      <c r="B49" s="12"/>
      <c r="C49" s="12"/>
      <c r="D49" s="12"/>
      <c r="E49" s="13"/>
    </row>
    <row r="50" spans="1:5" s="3" customFormat="1">
      <c r="A50" s="11"/>
      <c r="B50" s="12"/>
      <c r="C50" s="12"/>
      <c r="D50" s="12"/>
      <c r="E50" s="13"/>
    </row>
    <row r="51" spans="1:5" s="7" customFormat="1">
      <c r="A51" s="11" t="s">
        <v>31</v>
      </c>
      <c r="B51" s="12">
        <v>2305</v>
      </c>
      <c r="C51" s="12"/>
      <c r="D51" s="12"/>
      <c r="E51" s="13"/>
    </row>
    <row r="52" spans="1:5" s="7" customFormat="1">
      <c r="A52" s="11"/>
      <c r="B52" s="17"/>
      <c r="C52" s="17"/>
      <c r="D52" s="12"/>
      <c r="E52" s="18"/>
    </row>
    <row r="53" spans="1:5">
      <c r="A53" s="14"/>
      <c r="B53" s="15"/>
      <c r="C53" s="15"/>
      <c r="D53" s="15"/>
      <c r="E53" s="19"/>
    </row>
    <row r="54" spans="1:5">
      <c r="A54" s="9"/>
      <c r="B54" s="10"/>
      <c r="C54" s="10"/>
      <c r="D54" s="10"/>
      <c r="E54" s="20"/>
    </row>
    <row r="55" spans="1:5">
      <c r="A55" s="9"/>
      <c r="B55" s="10"/>
      <c r="C55" s="10"/>
      <c r="D55" s="10"/>
      <c r="E55" s="20"/>
    </row>
  </sheetData>
  <phoneticPr fontId="0" type="noConversion"/>
  <pageMargins left="0.6" right="0.25" top="0.68" bottom="0.54" header="0.24" footer="0.5"/>
  <pageSetup orientation="portrait" r:id="rId1"/>
  <headerFooter alignWithMargins="0">
    <oddHeader xml:space="preserve">&amp;L6/1/03 - 5/31/04
Budget to Actual&amp;C&amp;12Zonta International - District 12
Operations Budget Comparison
&amp;R
</oddHeader>
    <oddFooter>&amp;L&amp;F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1:E57"/>
  <sheetViews>
    <sheetView zoomScaleNormal="100" workbookViewId="0"/>
  </sheetViews>
  <sheetFormatPr defaultRowHeight="12.75"/>
  <cols>
    <col min="1" max="1" width="28.85546875" customWidth="1"/>
    <col min="2" max="3" width="16.28515625" style="21" customWidth="1"/>
    <col min="4" max="4" width="16" style="21" customWidth="1"/>
    <col min="5" max="5" width="14.28515625" style="22" customWidth="1"/>
  </cols>
  <sheetData>
    <row r="1" spans="1:5" ht="15">
      <c r="A1" t="s">
        <v>59</v>
      </c>
      <c r="B1" s="88" t="s">
        <v>61</v>
      </c>
      <c r="C1" s="88"/>
    </row>
    <row r="2" spans="1:5" ht="15">
      <c r="A2" t="s">
        <v>60</v>
      </c>
      <c r="B2" s="88" t="s">
        <v>62</v>
      </c>
      <c r="C2" s="88"/>
    </row>
    <row r="4" spans="1:5">
      <c r="E4" s="23"/>
    </row>
    <row r="5" spans="1:5" s="1" customFormat="1">
      <c r="A5" s="1" t="s">
        <v>0</v>
      </c>
      <c r="B5" s="2" t="s">
        <v>52</v>
      </c>
      <c r="C5" s="2" t="s">
        <v>52</v>
      </c>
      <c r="D5" s="2" t="s">
        <v>1</v>
      </c>
      <c r="E5" s="4" t="s">
        <v>2</v>
      </c>
    </row>
    <row r="6" spans="1:5" s="1" customFormat="1" ht="13.5" thickBot="1">
      <c r="A6" s="8"/>
      <c r="B6" s="6" t="s">
        <v>27</v>
      </c>
      <c r="C6" s="6" t="s">
        <v>34</v>
      </c>
      <c r="D6" s="6"/>
      <c r="E6" s="5" t="s">
        <v>3</v>
      </c>
    </row>
    <row r="7" spans="1:5" s="1" customFormat="1">
      <c r="B7" s="2"/>
      <c r="C7" s="2"/>
      <c r="D7" s="2"/>
      <c r="E7" s="4"/>
    </row>
    <row r="8" spans="1:5" s="3" customFormat="1">
      <c r="A8" s="11" t="s">
        <v>4</v>
      </c>
      <c r="B8" s="12"/>
      <c r="C8" s="12"/>
      <c r="D8" s="12"/>
      <c r="E8" s="13"/>
    </row>
    <row r="9" spans="1:5">
      <c r="A9" s="14" t="s">
        <v>29</v>
      </c>
      <c r="B9" s="15">
        <v>7800</v>
      </c>
      <c r="C9" s="15">
        <v>8280</v>
      </c>
      <c r="D9" s="15">
        <f>SUM(C9-B9)</f>
        <v>480</v>
      </c>
      <c r="E9" s="16"/>
    </row>
    <row r="10" spans="1:5">
      <c r="A10" s="14" t="s">
        <v>28</v>
      </c>
      <c r="B10" s="15">
        <v>60</v>
      </c>
      <c r="C10" s="15">
        <v>180</v>
      </c>
      <c r="D10" s="15">
        <f>SUM(C10-B10)</f>
        <v>120</v>
      </c>
      <c r="E10" s="16"/>
    </row>
    <row r="11" spans="1:5">
      <c r="A11" s="14" t="s">
        <v>5</v>
      </c>
      <c r="B11" s="15">
        <v>20</v>
      </c>
      <c r="C11" s="15">
        <v>0</v>
      </c>
      <c r="D11" s="15">
        <f>SUM(C11-B11)</f>
        <v>-20</v>
      </c>
      <c r="E11" s="16"/>
    </row>
    <row r="12" spans="1:5">
      <c r="A12" s="14" t="s">
        <v>46</v>
      </c>
      <c r="B12" s="15"/>
      <c r="C12" s="15">
        <v>527.67999999999995</v>
      </c>
      <c r="D12" s="15">
        <f>SUM(C12-B12)</f>
        <v>527.67999999999995</v>
      </c>
      <c r="E12" s="16"/>
    </row>
    <row r="13" spans="1:5">
      <c r="A13" s="14" t="s">
        <v>56</v>
      </c>
      <c r="B13" s="15"/>
      <c r="C13" s="15"/>
      <c r="D13" s="15"/>
      <c r="E13" s="16"/>
    </row>
    <row r="14" spans="1:5">
      <c r="A14" s="14" t="s">
        <v>55</v>
      </c>
      <c r="B14" s="15">
        <v>-5000</v>
      </c>
      <c r="C14" s="15">
        <v>-5000</v>
      </c>
      <c r="D14" s="15">
        <f>SUM(C14-B14)</f>
        <v>0</v>
      </c>
      <c r="E14" s="16"/>
    </row>
    <row r="15" spans="1:5" s="3" customFormat="1">
      <c r="A15" s="11" t="s">
        <v>30</v>
      </c>
      <c r="B15" s="12">
        <f>SUM(B8:B14)</f>
        <v>2880</v>
      </c>
      <c r="C15" s="12">
        <f>SUM(C8:C14)</f>
        <v>3987.6800000000003</v>
      </c>
      <c r="D15" s="12">
        <f>SUM(D8:D14)</f>
        <v>1107.6799999999998</v>
      </c>
      <c r="E15" s="13"/>
    </row>
    <row r="16" spans="1:5" s="3" customFormat="1">
      <c r="A16" s="11"/>
      <c r="B16" s="12"/>
      <c r="C16" s="12"/>
      <c r="D16" s="12"/>
      <c r="E16" s="13"/>
    </row>
    <row r="17" spans="1:5" s="3" customFormat="1">
      <c r="A17" s="11" t="s">
        <v>8</v>
      </c>
      <c r="B17" s="12"/>
      <c r="C17" s="12"/>
      <c r="D17" s="12"/>
      <c r="E17" s="13"/>
    </row>
    <row r="18" spans="1:5">
      <c r="A18" s="14" t="s">
        <v>37</v>
      </c>
      <c r="B18" s="15"/>
      <c r="C18" s="15"/>
      <c r="D18" s="15"/>
      <c r="E18" s="16"/>
    </row>
    <row r="19" spans="1:5">
      <c r="A19" s="14" t="s">
        <v>9</v>
      </c>
      <c r="B19" s="15">
        <v>0</v>
      </c>
      <c r="C19" s="15">
        <v>0</v>
      </c>
      <c r="D19" s="15">
        <f t="shared" ref="D19:D25" si="0">SUM(B19-C19)</f>
        <v>0</v>
      </c>
      <c r="E19" s="16"/>
    </row>
    <row r="20" spans="1:5">
      <c r="A20" s="14" t="s">
        <v>10</v>
      </c>
      <c r="B20" s="15">
        <v>0</v>
      </c>
      <c r="C20" s="15">
        <v>0</v>
      </c>
      <c r="D20" s="15">
        <f t="shared" si="0"/>
        <v>0</v>
      </c>
      <c r="E20" s="16"/>
    </row>
    <row r="21" spans="1:5">
      <c r="A21" s="14" t="s">
        <v>38</v>
      </c>
      <c r="B21" s="15">
        <v>2100</v>
      </c>
      <c r="C21" s="15">
        <v>159.69</v>
      </c>
      <c r="D21" s="15">
        <f t="shared" si="0"/>
        <v>1940.31</v>
      </c>
      <c r="E21" s="16"/>
    </row>
    <row r="22" spans="1:5">
      <c r="A22" s="14" t="s">
        <v>11</v>
      </c>
      <c r="B22" s="15">
        <v>575</v>
      </c>
      <c r="C22" s="15">
        <v>0</v>
      </c>
      <c r="D22" s="15">
        <f t="shared" si="0"/>
        <v>575</v>
      </c>
      <c r="E22" s="16"/>
    </row>
    <row r="23" spans="1:5">
      <c r="A23" s="14" t="s">
        <v>12</v>
      </c>
      <c r="B23" s="15">
        <v>150</v>
      </c>
      <c r="C23" s="15">
        <v>0</v>
      </c>
      <c r="D23" s="15">
        <f t="shared" si="0"/>
        <v>150</v>
      </c>
      <c r="E23" s="16"/>
    </row>
    <row r="24" spans="1:5">
      <c r="A24" s="14" t="s">
        <v>13</v>
      </c>
      <c r="B24" s="15">
        <v>150</v>
      </c>
      <c r="C24" s="15">
        <v>10.9</v>
      </c>
      <c r="D24" s="15">
        <f t="shared" si="0"/>
        <v>139.1</v>
      </c>
      <c r="E24" s="16"/>
    </row>
    <row r="25" spans="1:5">
      <c r="A25" s="14" t="s">
        <v>14</v>
      </c>
      <c r="B25" s="15">
        <v>50</v>
      </c>
      <c r="C25" s="15">
        <v>0</v>
      </c>
      <c r="D25" s="15">
        <f t="shared" si="0"/>
        <v>50</v>
      </c>
      <c r="E25" s="16"/>
    </row>
    <row r="26" spans="1:5">
      <c r="A26" s="14" t="s">
        <v>39</v>
      </c>
      <c r="B26" s="15"/>
      <c r="C26" s="15"/>
      <c r="D26" s="15"/>
      <c r="E26" s="16"/>
    </row>
    <row r="27" spans="1:5">
      <c r="A27" s="14" t="s">
        <v>40</v>
      </c>
      <c r="B27" s="15">
        <v>525</v>
      </c>
      <c r="C27" s="15">
        <v>167.06</v>
      </c>
      <c r="D27" s="15">
        <f>SUM(B27-C27)</f>
        <v>357.94</v>
      </c>
      <c r="E27" s="16">
        <v>150</v>
      </c>
    </row>
    <row r="28" spans="1:5">
      <c r="A28" s="14" t="s">
        <v>41</v>
      </c>
      <c r="B28" s="15">
        <v>300</v>
      </c>
      <c r="C28" s="15">
        <v>0</v>
      </c>
      <c r="D28" s="15">
        <f>SUM(B28-C28)</f>
        <v>300</v>
      </c>
      <c r="E28" s="16"/>
    </row>
    <row r="29" spans="1:5">
      <c r="A29" s="14" t="s">
        <v>42</v>
      </c>
      <c r="B29" s="15">
        <v>200</v>
      </c>
      <c r="C29" s="15">
        <v>0</v>
      </c>
      <c r="D29" s="15">
        <f>SUM(B29-C29)</f>
        <v>200</v>
      </c>
      <c r="E29" s="16"/>
    </row>
    <row r="30" spans="1:5">
      <c r="A30" s="14" t="s">
        <v>43</v>
      </c>
      <c r="B30" s="15">
        <v>300</v>
      </c>
      <c r="C30" s="15">
        <v>0</v>
      </c>
      <c r="D30" s="15">
        <f>SUM(B30-C30)</f>
        <v>300</v>
      </c>
      <c r="E30" s="16">
        <v>220</v>
      </c>
    </row>
    <row r="31" spans="1:5">
      <c r="A31" s="14" t="s">
        <v>44</v>
      </c>
      <c r="B31" s="15"/>
      <c r="C31" s="15"/>
      <c r="D31" s="15"/>
      <c r="E31" s="16"/>
    </row>
    <row r="32" spans="1:5">
      <c r="A32" s="14" t="s">
        <v>15</v>
      </c>
      <c r="B32" s="15">
        <v>50</v>
      </c>
      <c r="C32" s="15">
        <v>0</v>
      </c>
      <c r="D32" s="15">
        <f t="shared" ref="D32:D47" si="1">SUM(B32-C32)</f>
        <v>50</v>
      </c>
      <c r="E32" s="16"/>
    </row>
    <row r="33" spans="1:5">
      <c r="A33" s="14" t="s">
        <v>16</v>
      </c>
      <c r="B33" s="15">
        <v>200</v>
      </c>
      <c r="C33" s="15">
        <v>13.91</v>
      </c>
      <c r="D33" s="15">
        <f t="shared" si="1"/>
        <v>186.09</v>
      </c>
      <c r="E33" s="16"/>
    </row>
    <row r="34" spans="1:5">
      <c r="A34" s="14" t="s">
        <v>17</v>
      </c>
      <c r="B34" s="15">
        <v>300</v>
      </c>
      <c r="C34" s="15">
        <v>0</v>
      </c>
      <c r="D34" s="15">
        <f t="shared" si="1"/>
        <v>300</v>
      </c>
      <c r="E34" s="16"/>
    </row>
    <row r="35" spans="1:5">
      <c r="A35" s="14" t="s">
        <v>18</v>
      </c>
      <c r="B35" s="15">
        <v>25</v>
      </c>
      <c r="C35" s="15">
        <v>0</v>
      </c>
      <c r="D35" s="15">
        <f t="shared" si="1"/>
        <v>25</v>
      </c>
      <c r="E35" s="16"/>
    </row>
    <row r="36" spans="1:5">
      <c r="A36" s="14" t="s">
        <v>19</v>
      </c>
      <c r="B36" s="15">
        <v>500</v>
      </c>
      <c r="C36" s="15">
        <v>0</v>
      </c>
      <c r="D36" s="15">
        <f t="shared" si="1"/>
        <v>500</v>
      </c>
      <c r="E36" s="16"/>
    </row>
    <row r="37" spans="1:5">
      <c r="A37" s="14" t="s">
        <v>53</v>
      </c>
      <c r="B37" s="15">
        <v>75</v>
      </c>
      <c r="C37" s="15">
        <v>0</v>
      </c>
      <c r="D37" s="15">
        <f t="shared" si="1"/>
        <v>75</v>
      </c>
      <c r="E37" s="16"/>
    </row>
    <row r="38" spans="1:5">
      <c r="A38" s="14" t="s">
        <v>58</v>
      </c>
      <c r="B38" s="15">
        <v>100</v>
      </c>
      <c r="C38" s="15">
        <v>0</v>
      </c>
      <c r="D38" s="15">
        <f t="shared" si="1"/>
        <v>100</v>
      </c>
      <c r="E38" s="16"/>
    </row>
    <row r="39" spans="1:5">
      <c r="A39" s="14" t="s">
        <v>54</v>
      </c>
      <c r="B39" s="15">
        <v>100</v>
      </c>
      <c r="C39" s="15">
        <v>0</v>
      </c>
      <c r="D39" s="15">
        <f t="shared" si="1"/>
        <v>100</v>
      </c>
      <c r="E39" s="16">
        <v>10</v>
      </c>
    </row>
    <row r="40" spans="1:5">
      <c r="A40" s="14" t="s">
        <v>50</v>
      </c>
      <c r="B40" s="15">
        <v>100</v>
      </c>
      <c r="C40" s="15">
        <v>0</v>
      </c>
      <c r="D40" s="15">
        <f t="shared" si="1"/>
        <v>100</v>
      </c>
      <c r="E40" s="16"/>
    </row>
    <row r="41" spans="1:5">
      <c r="A41" s="14" t="s">
        <v>22</v>
      </c>
      <c r="B41" s="15">
        <v>3000</v>
      </c>
      <c r="C41" s="15">
        <v>2587.4699999999998</v>
      </c>
      <c r="D41" s="15">
        <f t="shared" si="1"/>
        <v>412.5300000000002</v>
      </c>
      <c r="E41" s="16">
        <v>365.25</v>
      </c>
    </row>
    <row r="42" spans="1:5">
      <c r="A42" s="14" t="s">
        <v>45</v>
      </c>
      <c r="B42" s="15">
        <v>150</v>
      </c>
      <c r="C42" s="15">
        <v>0</v>
      </c>
      <c r="D42" s="15">
        <f t="shared" si="1"/>
        <v>150</v>
      </c>
      <c r="E42" s="16"/>
    </row>
    <row r="43" spans="1:5">
      <c r="A43" s="14" t="s">
        <v>23</v>
      </c>
      <c r="B43" s="15">
        <v>500</v>
      </c>
      <c r="C43" s="15">
        <v>232.82</v>
      </c>
      <c r="D43" s="15">
        <f t="shared" si="1"/>
        <v>267.18</v>
      </c>
      <c r="E43" s="16"/>
    </row>
    <row r="44" spans="1:5">
      <c r="A44" s="14" t="s">
        <v>36</v>
      </c>
      <c r="B44" s="15">
        <v>300</v>
      </c>
      <c r="C44" s="15">
        <v>290</v>
      </c>
      <c r="D44" s="15">
        <f t="shared" si="1"/>
        <v>10</v>
      </c>
      <c r="E44" s="16"/>
    </row>
    <row r="45" spans="1:5">
      <c r="A45" s="14" t="s">
        <v>33</v>
      </c>
      <c r="B45" s="15">
        <v>300</v>
      </c>
      <c r="C45" s="15">
        <v>237.5</v>
      </c>
      <c r="D45" s="15">
        <f t="shared" si="1"/>
        <v>62.5</v>
      </c>
      <c r="E45" s="16"/>
    </row>
    <row r="46" spans="1:5">
      <c r="A46" s="14" t="s">
        <v>35</v>
      </c>
      <c r="B46" s="15">
        <v>100</v>
      </c>
      <c r="C46" s="15">
        <v>0</v>
      </c>
      <c r="D46" s="15">
        <f t="shared" si="1"/>
        <v>100</v>
      </c>
      <c r="E46" s="16"/>
    </row>
    <row r="47" spans="1:5">
      <c r="A47" s="14" t="s">
        <v>47</v>
      </c>
      <c r="B47" s="15">
        <v>0</v>
      </c>
      <c r="C47" s="15">
        <v>527.67999999999995</v>
      </c>
      <c r="D47" s="15">
        <f t="shared" si="1"/>
        <v>-527.67999999999995</v>
      </c>
      <c r="E47" s="16"/>
    </row>
    <row r="48" spans="1:5" s="3" customFormat="1">
      <c r="A48" s="11" t="s">
        <v>24</v>
      </c>
      <c r="B48" s="12">
        <f>SUM(B17:B47)</f>
        <v>10150</v>
      </c>
      <c r="C48" s="12">
        <f>SUM(C17:C47)</f>
        <v>4227.03</v>
      </c>
      <c r="D48" s="18">
        <f>SUM(D17:D47)</f>
        <v>5922.9699999999993</v>
      </c>
      <c r="E48" s="13">
        <f>SUM(E17:E47)</f>
        <v>745.25</v>
      </c>
    </row>
    <row r="49" spans="1:5" s="3" customFormat="1">
      <c r="A49" s="11"/>
      <c r="B49" s="12"/>
      <c r="C49" s="12"/>
      <c r="D49" s="18"/>
      <c r="E49" s="13"/>
    </row>
    <row r="50" spans="1:5" s="3" customFormat="1">
      <c r="A50" s="11" t="s">
        <v>25</v>
      </c>
      <c r="B50" s="12">
        <f>B15-B48</f>
        <v>-7270</v>
      </c>
      <c r="C50" s="12">
        <f>C15-C48</f>
        <v>-239.34999999999945</v>
      </c>
      <c r="D50" s="12"/>
      <c r="E50" s="13"/>
    </row>
    <row r="51" spans="1:5" s="3" customFormat="1">
      <c r="A51" s="11" t="s">
        <v>26</v>
      </c>
      <c r="B51" s="12"/>
      <c r="C51" s="12"/>
      <c r="D51" s="12"/>
      <c r="E51" s="13"/>
    </row>
    <row r="52" spans="1:5" s="3" customFormat="1">
      <c r="A52" s="11"/>
      <c r="B52" s="12"/>
      <c r="C52" s="12"/>
      <c r="D52" s="12"/>
      <c r="E52" s="13"/>
    </row>
    <row r="53" spans="1:5" s="7" customFormat="1">
      <c r="A53" s="11" t="s">
        <v>31</v>
      </c>
      <c r="B53" s="12">
        <v>7270</v>
      </c>
      <c r="C53" s="12"/>
      <c r="D53" s="12"/>
      <c r="E53" s="13"/>
    </row>
    <row r="54" spans="1:5" s="7" customFormat="1">
      <c r="A54" s="11"/>
      <c r="B54" s="17"/>
      <c r="C54" s="17"/>
      <c r="D54" s="12"/>
      <c r="E54" s="18"/>
    </row>
    <row r="55" spans="1:5">
      <c r="A55" s="14"/>
      <c r="B55" s="15"/>
      <c r="C55" s="15"/>
      <c r="D55" s="15"/>
      <c r="E55" s="19"/>
    </row>
    <row r="56" spans="1:5">
      <c r="A56" s="9"/>
      <c r="B56" s="10"/>
      <c r="C56" s="10"/>
      <c r="D56" s="10"/>
      <c r="E56" s="20"/>
    </row>
    <row r="57" spans="1:5">
      <c r="A57" s="9"/>
      <c r="B57" s="10"/>
      <c r="C57" s="10"/>
      <c r="D57" s="10"/>
      <c r="E57" s="20"/>
    </row>
  </sheetData>
  <mergeCells count="2">
    <mergeCell ref="B1:C1"/>
    <mergeCell ref="B2:C2"/>
  </mergeCells>
  <phoneticPr fontId="0" type="noConversion"/>
  <pageMargins left="0.75" right="0.25" top="0.5" bottom="0.5" header="0.24" footer="0.5"/>
  <pageSetup orientation="portrait" r:id="rId1"/>
  <headerFooter alignWithMargins="0">
    <oddHeader xml:space="preserve">&amp;C&amp;12
&amp;R
</oddHeader>
    <oddFooter>&amp;L&amp;F
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E57"/>
  <sheetViews>
    <sheetView zoomScaleNormal="100" workbookViewId="0">
      <selection activeCell="C12" sqref="C12"/>
    </sheetView>
  </sheetViews>
  <sheetFormatPr defaultRowHeight="12.75"/>
  <cols>
    <col min="1" max="1" width="28.85546875" customWidth="1"/>
    <col min="2" max="3" width="16.28515625" style="21" customWidth="1"/>
    <col min="4" max="4" width="16" style="21" customWidth="1"/>
    <col min="5" max="5" width="14.28515625" style="22" customWidth="1"/>
  </cols>
  <sheetData>
    <row r="1" spans="1:5" ht="15">
      <c r="A1" t="s">
        <v>59</v>
      </c>
      <c r="B1" s="88" t="s">
        <v>61</v>
      </c>
      <c r="C1" s="88"/>
    </row>
    <row r="2" spans="1:5" ht="15">
      <c r="A2" t="s">
        <v>60</v>
      </c>
      <c r="B2" s="88" t="s">
        <v>62</v>
      </c>
      <c r="C2" s="88"/>
    </row>
    <row r="4" spans="1:5">
      <c r="E4" s="23"/>
    </row>
    <row r="5" spans="1:5" s="1" customFormat="1">
      <c r="A5" s="1" t="s">
        <v>0</v>
      </c>
      <c r="B5" s="2" t="s">
        <v>52</v>
      </c>
      <c r="C5" s="2" t="s">
        <v>52</v>
      </c>
      <c r="D5" s="2" t="s">
        <v>1</v>
      </c>
      <c r="E5" s="4" t="s">
        <v>2</v>
      </c>
    </row>
    <row r="6" spans="1:5" s="1" customFormat="1" ht="13.5" thickBot="1">
      <c r="A6" s="8"/>
      <c r="B6" s="6" t="s">
        <v>27</v>
      </c>
      <c r="C6" s="6" t="s">
        <v>34</v>
      </c>
      <c r="D6" s="6"/>
      <c r="E6" s="5" t="s">
        <v>3</v>
      </c>
    </row>
    <row r="7" spans="1:5" s="1" customFormat="1">
      <c r="B7" s="2"/>
      <c r="C7" s="2"/>
      <c r="D7" s="2"/>
      <c r="E7" s="4"/>
    </row>
    <row r="8" spans="1:5" s="3" customFormat="1">
      <c r="A8" s="11" t="s">
        <v>4</v>
      </c>
      <c r="B8" s="12"/>
      <c r="C8" s="12"/>
      <c r="D8" s="12"/>
      <c r="E8" s="13"/>
    </row>
    <row r="9" spans="1:5">
      <c r="A9" s="14" t="s">
        <v>29</v>
      </c>
      <c r="B9" s="15">
        <v>7800</v>
      </c>
      <c r="C9" s="15">
        <v>8280</v>
      </c>
      <c r="D9" s="15">
        <f>SUM(C9-B9)</f>
        <v>480</v>
      </c>
      <c r="E9" s="16"/>
    </row>
    <row r="10" spans="1:5">
      <c r="A10" s="14" t="s">
        <v>28</v>
      </c>
      <c r="B10" s="15">
        <v>60</v>
      </c>
      <c r="C10" s="15">
        <v>180</v>
      </c>
      <c r="D10" s="15">
        <f>SUM(C10-B10)</f>
        <v>120</v>
      </c>
      <c r="E10" s="16"/>
    </row>
    <row r="11" spans="1:5">
      <c r="A11" s="14" t="s">
        <v>5</v>
      </c>
      <c r="B11" s="15">
        <v>20</v>
      </c>
      <c r="C11" s="15">
        <v>151.34</v>
      </c>
      <c r="D11" s="15">
        <f>SUM(C11-B11)</f>
        <v>131.34</v>
      </c>
      <c r="E11" s="16"/>
    </row>
    <row r="12" spans="1:5">
      <c r="A12" s="14" t="s">
        <v>46</v>
      </c>
      <c r="B12" s="15"/>
      <c r="C12" s="15">
        <v>527.67999999999995</v>
      </c>
      <c r="D12" s="15">
        <f>SUM(C12-B12)</f>
        <v>527.67999999999995</v>
      </c>
      <c r="E12" s="16"/>
    </row>
    <row r="13" spans="1:5">
      <c r="A13" s="14" t="s">
        <v>56</v>
      </c>
      <c r="B13" s="15"/>
      <c r="C13" s="15"/>
      <c r="D13" s="15"/>
      <c r="E13" s="16"/>
    </row>
    <row r="14" spans="1:5">
      <c r="A14" s="14" t="s">
        <v>55</v>
      </c>
      <c r="B14" s="15">
        <v>-5000</v>
      </c>
      <c r="C14" s="15">
        <v>-5000</v>
      </c>
      <c r="D14" s="15">
        <f>SUM(C14-B14)</f>
        <v>0</v>
      </c>
      <c r="E14" s="16"/>
    </row>
    <row r="15" spans="1:5" s="3" customFormat="1">
      <c r="A15" s="11" t="s">
        <v>30</v>
      </c>
      <c r="B15" s="12">
        <f>SUM(B8:B14)</f>
        <v>2880</v>
      </c>
      <c r="C15" s="12">
        <f>SUM(C8:C14)</f>
        <v>4139.0200000000004</v>
      </c>
      <c r="D15" s="12">
        <f>SUM(D8:D14)</f>
        <v>1259.02</v>
      </c>
      <c r="E15" s="13"/>
    </row>
    <row r="16" spans="1:5" s="3" customFormat="1">
      <c r="A16" s="11"/>
      <c r="B16" s="12"/>
      <c r="C16" s="12"/>
      <c r="D16" s="12"/>
      <c r="E16" s="13"/>
    </row>
    <row r="17" spans="1:5" s="3" customFormat="1">
      <c r="A17" s="11" t="s">
        <v>8</v>
      </c>
      <c r="B17" s="12"/>
      <c r="C17" s="12"/>
      <c r="D17" s="12"/>
      <c r="E17" s="13"/>
    </row>
    <row r="18" spans="1:5">
      <c r="A18" s="14" t="s">
        <v>37</v>
      </c>
      <c r="B18" s="15"/>
      <c r="C18" s="15"/>
      <c r="D18" s="15"/>
      <c r="E18" s="16"/>
    </row>
    <row r="19" spans="1:5">
      <c r="A19" s="14" t="s">
        <v>9</v>
      </c>
      <c r="B19" s="15">
        <v>0</v>
      </c>
      <c r="C19" s="15">
        <v>0</v>
      </c>
      <c r="D19" s="15">
        <f t="shared" ref="D19:D25" si="0">SUM(B19-C19)</f>
        <v>0</v>
      </c>
      <c r="E19" s="16"/>
    </row>
    <row r="20" spans="1:5">
      <c r="A20" s="14" t="s">
        <v>10</v>
      </c>
      <c r="B20" s="15">
        <v>0</v>
      </c>
      <c r="C20" s="15">
        <v>0</v>
      </c>
      <c r="D20" s="15">
        <f t="shared" si="0"/>
        <v>0</v>
      </c>
      <c r="E20" s="16"/>
    </row>
    <row r="21" spans="1:5">
      <c r="A21" s="14" t="s">
        <v>38</v>
      </c>
      <c r="B21" s="15">
        <v>2100</v>
      </c>
      <c r="C21" s="15">
        <v>159.69</v>
      </c>
      <c r="D21" s="15">
        <f t="shared" si="0"/>
        <v>1940.31</v>
      </c>
      <c r="E21" s="16"/>
    </row>
    <row r="22" spans="1:5">
      <c r="A22" s="14" t="s">
        <v>11</v>
      </c>
      <c r="B22" s="15">
        <v>575</v>
      </c>
      <c r="C22" s="15">
        <v>0</v>
      </c>
      <c r="D22" s="15">
        <f t="shared" si="0"/>
        <v>575</v>
      </c>
      <c r="E22" s="16"/>
    </row>
    <row r="23" spans="1:5">
      <c r="A23" s="14" t="s">
        <v>12</v>
      </c>
      <c r="B23" s="15">
        <v>150</v>
      </c>
      <c r="C23" s="15">
        <v>0</v>
      </c>
      <c r="D23" s="15">
        <f t="shared" si="0"/>
        <v>150</v>
      </c>
      <c r="E23" s="16"/>
    </row>
    <row r="24" spans="1:5">
      <c r="A24" s="14" t="s">
        <v>13</v>
      </c>
      <c r="B24" s="15">
        <v>150</v>
      </c>
      <c r="C24" s="15">
        <v>10.9</v>
      </c>
      <c r="D24" s="15">
        <f t="shared" si="0"/>
        <v>139.1</v>
      </c>
      <c r="E24" s="16"/>
    </row>
    <row r="25" spans="1:5">
      <c r="A25" s="14" t="s">
        <v>14</v>
      </c>
      <c r="B25" s="15">
        <v>50</v>
      </c>
      <c r="C25" s="15">
        <v>0</v>
      </c>
      <c r="D25" s="15">
        <f t="shared" si="0"/>
        <v>50</v>
      </c>
      <c r="E25" s="16"/>
    </row>
    <row r="26" spans="1:5">
      <c r="A26" s="14" t="s">
        <v>39</v>
      </c>
      <c r="B26" s="15"/>
      <c r="C26" s="15"/>
      <c r="D26" s="15"/>
      <c r="E26" s="16"/>
    </row>
    <row r="27" spans="1:5">
      <c r="A27" s="14" t="s">
        <v>40</v>
      </c>
      <c r="B27" s="15">
        <v>525</v>
      </c>
      <c r="C27" s="15">
        <v>167.06</v>
      </c>
      <c r="D27" s="15">
        <f>SUM(B27-C27)</f>
        <v>357.94</v>
      </c>
      <c r="E27" s="16">
        <v>150</v>
      </c>
    </row>
    <row r="28" spans="1:5">
      <c r="A28" s="14" t="s">
        <v>41</v>
      </c>
      <c r="B28" s="15">
        <v>300</v>
      </c>
      <c r="C28" s="15">
        <v>0</v>
      </c>
      <c r="D28" s="15">
        <f>SUM(B28-C28)</f>
        <v>300</v>
      </c>
      <c r="E28" s="16"/>
    </row>
    <row r="29" spans="1:5">
      <c r="A29" s="14" t="s">
        <v>42</v>
      </c>
      <c r="B29" s="15">
        <v>200</v>
      </c>
      <c r="C29" s="15">
        <v>0</v>
      </c>
      <c r="D29" s="15">
        <f>SUM(B29-C29)</f>
        <v>200</v>
      </c>
      <c r="E29" s="16"/>
    </row>
    <row r="30" spans="1:5">
      <c r="A30" s="14" t="s">
        <v>43</v>
      </c>
      <c r="B30" s="15">
        <v>300</v>
      </c>
      <c r="C30" s="15">
        <v>0</v>
      </c>
      <c r="D30" s="15">
        <f>SUM(B30-C30)</f>
        <v>300</v>
      </c>
      <c r="E30" s="16">
        <v>220</v>
      </c>
    </row>
    <row r="31" spans="1:5">
      <c r="A31" s="14" t="s">
        <v>44</v>
      </c>
      <c r="B31" s="15"/>
      <c r="C31" s="15"/>
      <c r="D31" s="15"/>
      <c r="E31" s="16"/>
    </row>
    <row r="32" spans="1:5">
      <c r="A32" s="14" t="s">
        <v>15</v>
      </c>
      <c r="B32" s="15">
        <v>50</v>
      </c>
      <c r="C32" s="15">
        <v>0</v>
      </c>
      <c r="D32" s="15">
        <f t="shared" ref="D32:D47" si="1">SUM(B32-C32)</f>
        <v>50</v>
      </c>
      <c r="E32" s="16"/>
    </row>
    <row r="33" spans="1:5">
      <c r="A33" s="14" t="s">
        <v>16</v>
      </c>
      <c r="B33" s="15">
        <v>200</v>
      </c>
      <c r="C33" s="15">
        <v>13.91</v>
      </c>
      <c r="D33" s="15">
        <f t="shared" si="1"/>
        <v>186.09</v>
      </c>
      <c r="E33" s="16"/>
    </row>
    <row r="34" spans="1:5">
      <c r="A34" s="14" t="s">
        <v>17</v>
      </c>
      <c r="B34" s="15">
        <v>300</v>
      </c>
      <c r="C34" s="15">
        <v>0</v>
      </c>
      <c r="D34" s="15">
        <f t="shared" si="1"/>
        <v>300</v>
      </c>
      <c r="E34" s="16"/>
    </row>
    <row r="35" spans="1:5">
      <c r="A35" s="14" t="s">
        <v>18</v>
      </c>
      <c r="B35" s="15">
        <v>25</v>
      </c>
      <c r="C35" s="15">
        <v>0</v>
      </c>
      <c r="D35" s="15">
        <f t="shared" si="1"/>
        <v>25</v>
      </c>
      <c r="E35" s="16"/>
    </row>
    <row r="36" spans="1:5">
      <c r="A36" s="14" t="s">
        <v>19</v>
      </c>
      <c r="B36" s="15">
        <v>500</v>
      </c>
      <c r="C36" s="15">
        <v>0</v>
      </c>
      <c r="D36" s="15">
        <f t="shared" si="1"/>
        <v>500</v>
      </c>
      <c r="E36" s="16"/>
    </row>
    <row r="37" spans="1:5">
      <c r="A37" s="14" t="s">
        <v>53</v>
      </c>
      <c r="B37" s="15">
        <v>75</v>
      </c>
      <c r="C37" s="15">
        <v>0</v>
      </c>
      <c r="D37" s="15">
        <f t="shared" si="1"/>
        <v>75</v>
      </c>
      <c r="E37" s="16"/>
    </row>
    <row r="38" spans="1:5">
      <c r="A38" s="14" t="s">
        <v>58</v>
      </c>
      <c r="B38" s="15">
        <v>100</v>
      </c>
      <c r="C38" s="15">
        <v>0</v>
      </c>
      <c r="D38" s="15">
        <f t="shared" si="1"/>
        <v>100</v>
      </c>
      <c r="E38" s="16"/>
    </row>
    <row r="39" spans="1:5">
      <c r="A39" s="14" t="s">
        <v>54</v>
      </c>
      <c r="B39" s="15">
        <v>100</v>
      </c>
      <c r="C39" s="15">
        <v>0</v>
      </c>
      <c r="D39" s="15">
        <f t="shared" si="1"/>
        <v>100</v>
      </c>
      <c r="E39" s="16">
        <v>10</v>
      </c>
    </row>
    <row r="40" spans="1:5">
      <c r="A40" s="14" t="s">
        <v>50</v>
      </c>
      <c r="B40" s="15">
        <v>100</v>
      </c>
      <c r="C40" s="15">
        <v>0</v>
      </c>
      <c r="D40" s="15">
        <f t="shared" si="1"/>
        <v>100</v>
      </c>
      <c r="E40" s="16"/>
    </row>
    <row r="41" spans="1:5">
      <c r="A41" s="14" t="s">
        <v>22</v>
      </c>
      <c r="B41" s="15">
        <v>3000</v>
      </c>
      <c r="C41" s="15">
        <v>2587.4699999999998</v>
      </c>
      <c r="D41" s="15">
        <f t="shared" si="1"/>
        <v>412.5300000000002</v>
      </c>
      <c r="E41" s="16">
        <v>365.25</v>
      </c>
    </row>
    <row r="42" spans="1:5">
      <c r="A42" s="14" t="s">
        <v>45</v>
      </c>
      <c r="B42" s="15">
        <v>150</v>
      </c>
      <c r="C42" s="15">
        <v>0</v>
      </c>
      <c r="D42" s="15">
        <f t="shared" si="1"/>
        <v>150</v>
      </c>
      <c r="E42" s="16"/>
    </row>
    <row r="43" spans="1:5">
      <c r="A43" s="14" t="s">
        <v>23</v>
      </c>
      <c r="B43" s="15">
        <v>500</v>
      </c>
      <c r="C43" s="15">
        <v>232.82</v>
      </c>
      <c r="D43" s="15">
        <f t="shared" si="1"/>
        <v>267.18</v>
      </c>
      <c r="E43" s="16"/>
    </row>
    <row r="44" spans="1:5">
      <c r="A44" s="14" t="s">
        <v>36</v>
      </c>
      <c r="B44" s="15">
        <v>300</v>
      </c>
      <c r="C44" s="15">
        <v>290</v>
      </c>
      <c r="D44" s="15">
        <f t="shared" si="1"/>
        <v>10</v>
      </c>
      <c r="E44" s="16"/>
    </row>
    <row r="45" spans="1:5">
      <c r="A45" s="14" t="s">
        <v>33</v>
      </c>
      <c r="B45" s="15">
        <v>300</v>
      </c>
      <c r="C45" s="15">
        <v>237.5</v>
      </c>
      <c r="D45" s="15">
        <f t="shared" si="1"/>
        <v>62.5</v>
      </c>
      <c r="E45" s="16"/>
    </row>
    <row r="46" spans="1:5">
      <c r="A46" s="14" t="s">
        <v>35</v>
      </c>
      <c r="B46" s="15">
        <v>100</v>
      </c>
      <c r="C46" s="15">
        <v>0</v>
      </c>
      <c r="D46" s="15">
        <f t="shared" si="1"/>
        <v>100</v>
      </c>
      <c r="E46" s="16"/>
    </row>
    <row r="47" spans="1:5">
      <c r="A47" s="14" t="s">
        <v>47</v>
      </c>
      <c r="B47" s="15">
        <v>0</v>
      </c>
      <c r="C47" s="15">
        <v>527.67999999999995</v>
      </c>
      <c r="D47" s="15">
        <f t="shared" si="1"/>
        <v>-527.67999999999995</v>
      </c>
      <c r="E47" s="16"/>
    </row>
    <row r="48" spans="1:5" s="3" customFormat="1">
      <c r="A48" s="11" t="s">
        <v>24</v>
      </c>
      <c r="B48" s="12">
        <f>SUM(B17:B47)</f>
        <v>10150</v>
      </c>
      <c r="C48" s="12">
        <f>SUM(C17:C47)</f>
        <v>4227.03</v>
      </c>
      <c r="D48" s="18">
        <f>SUM(D17:D47)</f>
        <v>5922.9699999999993</v>
      </c>
      <c r="E48" s="13">
        <f>SUM(E17:E47)</f>
        <v>745.25</v>
      </c>
    </row>
    <row r="49" spans="1:5" s="3" customFormat="1">
      <c r="A49" s="11"/>
      <c r="B49" s="12"/>
      <c r="C49" s="12"/>
      <c r="D49" s="18"/>
      <c r="E49" s="13"/>
    </row>
    <row r="50" spans="1:5" s="3" customFormat="1">
      <c r="A50" s="11" t="s">
        <v>25</v>
      </c>
      <c r="B50" s="12">
        <f>B15-B48</f>
        <v>-7270</v>
      </c>
      <c r="C50" s="12">
        <f>C15-C48</f>
        <v>-88.009999999999309</v>
      </c>
      <c r="D50" s="12"/>
      <c r="E50" s="13"/>
    </row>
    <row r="51" spans="1:5" s="3" customFormat="1">
      <c r="A51" s="11" t="s">
        <v>26</v>
      </c>
      <c r="B51" s="12"/>
      <c r="C51" s="12"/>
      <c r="D51" s="12"/>
      <c r="E51" s="13"/>
    </row>
    <row r="52" spans="1:5" s="3" customFormat="1">
      <c r="A52" s="11"/>
      <c r="B52" s="12"/>
      <c r="C52" s="12"/>
      <c r="D52" s="12"/>
      <c r="E52" s="13"/>
    </row>
    <row r="53" spans="1:5" s="7" customFormat="1">
      <c r="A53" s="11" t="s">
        <v>31</v>
      </c>
      <c r="B53" s="12">
        <v>7270</v>
      </c>
      <c r="C53" s="12"/>
      <c r="D53" s="12"/>
      <c r="E53" s="13"/>
    </row>
    <row r="54" spans="1:5" s="7" customFormat="1">
      <c r="A54" s="11"/>
      <c r="B54" s="17"/>
      <c r="C54" s="17"/>
      <c r="D54" s="12"/>
      <c r="E54" s="18"/>
    </row>
    <row r="55" spans="1:5">
      <c r="A55" s="14"/>
      <c r="B55" s="15"/>
      <c r="C55" s="15"/>
      <c r="D55" s="15"/>
      <c r="E55" s="19"/>
    </row>
    <row r="56" spans="1:5">
      <c r="A56" s="9"/>
      <c r="B56" s="10"/>
      <c r="C56" s="10"/>
      <c r="D56" s="10"/>
      <c r="E56" s="20"/>
    </row>
    <row r="57" spans="1:5">
      <c r="A57" s="9"/>
      <c r="B57" s="10"/>
      <c r="C57" s="10"/>
      <c r="D57" s="10"/>
      <c r="E57" s="20"/>
    </row>
  </sheetData>
  <mergeCells count="2">
    <mergeCell ref="B1:C1"/>
    <mergeCell ref="B2:C2"/>
  </mergeCells>
  <phoneticPr fontId="0" type="noConversion"/>
  <pageMargins left="0.75" right="0.25" top="0.5" bottom="0.5" header="0.24" footer="0.5"/>
  <pageSetup orientation="portrait" r:id="rId1"/>
  <headerFooter alignWithMargins="0">
    <oddHeader xml:space="preserve">&amp;C&amp;12
&amp;R
</oddHeader>
    <oddFooter>&amp;L&amp;F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/>
  <dimension ref="A1:E57"/>
  <sheetViews>
    <sheetView zoomScaleNormal="100" workbookViewId="0">
      <selection activeCell="A35" sqref="A35"/>
    </sheetView>
  </sheetViews>
  <sheetFormatPr defaultRowHeight="12.75"/>
  <cols>
    <col min="1" max="1" width="28.85546875" customWidth="1"/>
    <col min="2" max="3" width="16.28515625" style="21" customWidth="1"/>
    <col min="4" max="4" width="16" style="21" customWidth="1"/>
    <col min="5" max="5" width="14.28515625" style="22" customWidth="1"/>
  </cols>
  <sheetData>
    <row r="1" spans="1:5" ht="15">
      <c r="A1" t="s">
        <v>64</v>
      </c>
      <c r="B1" s="88" t="s">
        <v>61</v>
      </c>
      <c r="C1" s="88"/>
    </row>
    <row r="2" spans="1:5" ht="15">
      <c r="A2" t="s">
        <v>60</v>
      </c>
      <c r="B2" s="88" t="s">
        <v>62</v>
      </c>
      <c r="C2" s="88"/>
    </row>
    <row r="4" spans="1:5">
      <c r="E4" s="23"/>
    </row>
    <row r="5" spans="1:5" s="1" customFormat="1">
      <c r="A5" s="1" t="s">
        <v>0</v>
      </c>
      <c r="B5" s="2" t="s">
        <v>63</v>
      </c>
      <c r="C5" s="2" t="s">
        <v>63</v>
      </c>
      <c r="D5" s="2" t="s">
        <v>1</v>
      </c>
      <c r="E5" s="4" t="s">
        <v>2</v>
      </c>
    </row>
    <row r="6" spans="1:5" s="1" customFormat="1" ht="13.5" thickBot="1">
      <c r="A6" s="8"/>
      <c r="B6" s="6" t="s">
        <v>27</v>
      </c>
      <c r="C6" s="6" t="s">
        <v>34</v>
      </c>
      <c r="D6" s="6"/>
      <c r="E6" s="5" t="s">
        <v>3</v>
      </c>
    </row>
    <row r="7" spans="1:5" s="1" customFormat="1">
      <c r="B7" s="2"/>
      <c r="C7" s="2"/>
      <c r="D7" s="2"/>
      <c r="E7" s="4"/>
    </row>
    <row r="8" spans="1:5" s="3" customFormat="1">
      <c r="A8" s="11" t="s">
        <v>4</v>
      </c>
      <c r="B8" s="12"/>
      <c r="C8" s="12"/>
      <c r="D8" s="12"/>
      <c r="E8" s="13"/>
    </row>
    <row r="9" spans="1:5">
      <c r="A9" s="14" t="s">
        <v>29</v>
      </c>
      <c r="B9" s="15">
        <v>7800</v>
      </c>
      <c r="C9" s="15">
        <v>7524</v>
      </c>
      <c r="D9" s="15">
        <f>SUM(C9-B9)</f>
        <v>-276</v>
      </c>
      <c r="E9" s="16"/>
    </row>
    <row r="10" spans="1:5">
      <c r="A10" s="14" t="s">
        <v>28</v>
      </c>
      <c r="B10" s="15">
        <v>60</v>
      </c>
      <c r="C10" s="15">
        <v>0</v>
      </c>
      <c r="D10" s="15">
        <f>SUM(C10-B10)</f>
        <v>-60</v>
      </c>
      <c r="E10" s="16"/>
    </row>
    <row r="11" spans="1:5">
      <c r="A11" s="14" t="s">
        <v>5</v>
      </c>
      <c r="B11" s="15"/>
      <c r="C11" s="15">
        <v>0</v>
      </c>
      <c r="D11" s="15">
        <f>SUM(C11-B11)</f>
        <v>0</v>
      </c>
      <c r="E11" s="16"/>
    </row>
    <row r="12" spans="1:5">
      <c r="A12" s="14" t="s">
        <v>46</v>
      </c>
      <c r="B12" s="15"/>
      <c r="C12" s="15">
        <v>0</v>
      </c>
      <c r="D12" s="15">
        <f>SUM(C12-B12)</f>
        <v>0</v>
      </c>
      <c r="E12" s="16"/>
    </row>
    <row r="13" spans="1:5">
      <c r="A13" s="14" t="s">
        <v>56</v>
      </c>
      <c r="B13" s="15"/>
      <c r="C13" s="15"/>
      <c r="D13" s="15"/>
      <c r="E13" s="16"/>
    </row>
    <row r="14" spans="1:5">
      <c r="A14" s="14" t="s">
        <v>55</v>
      </c>
      <c r="B14" s="15">
        <v>5000</v>
      </c>
      <c r="C14" s="15">
        <v>5000</v>
      </c>
      <c r="D14" s="15">
        <f>SUM(C14-B14)</f>
        <v>0</v>
      </c>
      <c r="E14" s="16"/>
    </row>
    <row r="15" spans="1:5" s="3" customFormat="1">
      <c r="A15" s="11" t="s">
        <v>30</v>
      </c>
      <c r="B15" s="12">
        <f>SUM(B8:B14)</f>
        <v>12860</v>
      </c>
      <c r="C15" s="12">
        <f>SUM(C8:C14)</f>
        <v>12524</v>
      </c>
      <c r="D15" s="12">
        <f>SUM(D8:D14)</f>
        <v>-336</v>
      </c>
      <c r="E15" s="13"/>
    </row>
    <row r="16" spans="1:5" s="3" customFormat="1">
      <c r="A16" s="11"/>
      <c r="B16" s="12"/>
      <c r="C16" s="12"/>
      <c r="D16" s="12"/>
      <c r="E16" s="13"/>
    </row>
    <row r="17" spans="1:5" s="3" customFormat="1">
      <c r="A17" s="11" t="s">
        <v>8</v>
      </c>
      <c r="B17" s="12"/>
      <c r="C17" s="12"/>
      <c r="D17" s="12"/>
      <c r="E17" s="13"/>
    </row>
    <row r="18" spans="1:5">
      <c r="A18" s="14" t="s">
        <v>37</v>
      </c>
      <c r="B18" s="15"/>
      <c r="C18" s="15"/>
      <c r="D18" s="15"/>
      <c r="E18" s="16"/>
    </row>
    <row r="19" spans="1:5">
      <c r="A19" s="14" t="s">
        <v>9</v>
      </c>
      <c r="B19" s="15">
        <v>2500</v>
      </c>
      <c r="C19" s="15">
        <v>0</v>
      </c>
      <c r="D19" s="15">
        <f t="shared" ref="D19:D25" si="0">SUM(B19-C19)</f>
        <v>2500</v>
      </c>
      <c r="E19" s="16"/>
    </row>
    <row r="20" spans="1:5">
      <c r="A20" s="14" t="s">
        <v>10</v>
      </c>
      <c r="B20" s="15">
        <v>2500</v>
      </c>
      <c r="C20" s="15">
        <v>0</v>
      </c>
      <c r="D20" s="15">
        <f t="shared" si="0"/>
        <v>2500</v>
      </c>
      <c r="E20" s="16"/>
    </row>
    <row r="21" spans="1:5">
      <c r="A21" s="14" t="s">
        <v>38</v>
      </c>
      <c r="B21" s="15">
        <v>2000</v>
      </c>
      <c r="C21" s="15">
        <v>556</v>
      </c>
      <c r="D21" s="15">
        <f t="shared" si="0"/>
        <v>1444</v>
      </c>
      <c r="E21" s="16"/>
    </row>
    <row r="22" spans="1:5">
      <c r="A22" s="14" t="s">
        <v>11</v>
      </c>
      <c r="B22" s="15">
        <v>575</v>
      </c>
      <c r="C22" s="15">
        <v>0</v>
      </c>
      <c r="D22" s="15">
        <f t="shared" si="0"/>
        <v>575</v>
      </c>
      <c r="E22" s="16"/>
    </row>
    <row r="23" spans="1:5">
      <c r="A23" s="14" t="s">
        <v>12</v>
      </c>
      <c r="B23" s="15">
        <v>150</v>
      </c>
      <c r="C23" s="15">
        <v>0</v>
      </c>
      <c r="D23" s="15">
        <f t="shared" si="0"/>
        <v>150</v>
      </c>
      <c r="E23" s="16"/>
    </row>
    <row r="24" spans="1:5">
      <c r="A24" s="14" t="s">
        <v>13</v>
      </c>
      <c r="B24" s="15">
        <v>150</v>
      </c>
      <c r="C24" s="15">
        <v>11.59</v>
      </c>
      <c r="D24" s="15">
        <f t="shared" si="0"/>
        <v>138.41</v>
      </c>
      <c r="E24" s="16"/>
    </row>
    <row r="25" spans="1:5">
      <c r="A25" s="14" t="s">
        <v>14</v>
      </c>
      <c r="B25" s="15">
        <v>50</v>
      </c>
      <c r="C25" s="15">
        <v>0</v>
      </c>
      <c r="D25" s="15">
        <f t="shared" si="0"/>
        <v>50</v>
      </c>
      <c r="E25" s="16"/>
    </row>
    <row r="26" spans="1:5">
      <c r="A26" s="14" t="s">
        <v>39</v>
      </c>
      <c r="B26" s="15"/>
      <c r="C26" s="15"/>
      <c r="D26" s="15"/>
      <c r="E26" s="16"/>
    </row>
    <row r="27" spans="1:5">
      <c r="A27" s="14" t="s">
        <v>40</v>
      </c>
      <c r="B27" s="15">
        <v>525</v>
      </c>
      <c r="C27" s="15">
        <v>0</v>
      </c>
      <c r="D27" s="15">
        <f>SUM(B27-C27)</f>
        <v>525</v>
      </c>
      <c r="E27" s="16"/>
    </row>
    <row r="28" spans="1:5">
      <c r="A28" s="14" t="s">
        <v>41</v>
      </c>
      <c r="B28" s="15">
        <v>300</v>
      </c>
      <c r="C28" s="15">
        <v>0</v>
      </c>
      <c r="D28" s="15">
        <f>SUM(B28-C28)</f>
        <v>300</v>
      </c>
      <c r="E28" s="16"/>
    </row>
    <row r="29" spans="1:5">
      <c r="A29" s="14" t="s">
        <v>42</v>
      </c>
      <c r="B29" s="15">
        <v>200</v>
      </c>
      <c r="C29" s="15">
        <v>0</v>
      </c>
      <c r="D29" s="15">
        <f>SUM(B29-C29)</f>
        <v>200</v>
      </c>
      <c r="E29" s="16"/>
    </row>
    <row r="30" spans="1:5">
      <c r="A30" s="14" t="s">
        <v>43</v>
      </c>
      <c r="B30" s="15">
        <v>300</v>
      </c>
      <c r="C30" s="15">
        <v>0</v>
      </c>
      <c r="D30" s="15">
        <f>SUM(B30-C30)</f>
        <v>300</v>
      </c>
      <c r="E30" s="16"/>
    </row>
    <row r="31" spans="1:5">
      <c r="A31" s="14" t="s">
        <v>44</v>
      </c>
      <c r="B31" s="15"/>
      <c r="C31" s="15"/>
      <c r="D31" s="15"/>
      <c r="E31" s="16"/>
    </row>
    <row r="32" spans="1:5">
      <c r="A32" s="14" t="s">
        <v>15</v>
      </c>
      <c r="B32" s="15">
        <v>50</v>
      </c>
      <c r="C32" s="15">
        <v>0</v>
      </c>
      <c r="D32" s="15">
        <f t="shared" ref="D32:D47" si="1">SUM(B32-C32)</f>
        <v>50</v>
      </c>
      <c r="E32" s="16"/>
    </row>
    <row r="33" spans="1:5">
      <c r="A33" s="14" t="s">
        <v>16</v>
      </c>
      <c r="B33" s="15">
        <v>200</v>
      </c>
      <c r="C33" s="15">
        <v>0</v>
      </c>
      <c r="D33" s="15">
        <f t="shared" si="1"/>
        <v>200</v>
      </c>
      <c r="E33" s="16">
        <v>19.34</v>
      </c>
    </row>
    <row r="34" spans="1:5">
      <c r="A34" s="14" t="s">
        <v>17</v>
      </c>
      <c r="B34" s="15">
        <v>300</v>
      </c>
      <c r="C34" s="15">
        <v>0</v>
      </c>
      <c r="D34" s="15">
        <f t="shared" si="1"/>
        <v>300</v>
      </c>
      <c r="E34" s="16"/>
    </row>
    <row r="35" spans="1:5">
      <c r="A35" s="14" t="s">
        <v>18</v>
      </c>
      <c r="B35" s="15">
        <v>25</v>
      </c>
      <c r="C35" s="15">
        <v>0</v>
      </c>
      <c r="D35" s="15">
        <f t="shared" si="1"/>
        <v>25</v>
      </c>
      <c r="E35" s="16"/>
    </row>
    <row r="36" spans="1:5">
      <c r="A36" s="14" t="s">
        <v>19</v>
      </c>
      <c r="B36" s="15">
        <v>500</v>
      </c>
      <c r="C36" s="15">
        <v>0</v>
      </c>
      <c r="D36" s="15">
        <f t="shared" si="1"/>
        <v>500</v>
      </c>
      <c r="E36" s="16"/>
    </row>
    <row r="37" spans="1:5">
      <c r="A37" s="14" t="s">
        <v>53</v>
      </c>
      <c r="B37" s="15">
        <v>75</v>
      </c>
      <c r="C37" s="15">
        <v>0</v>
      </c>
      <c r="D37" s="15">
        <f t="shared" si="1"/>
        <v>75</v>
      </c>
      <c r="E37" s="16"/>
    </row>
    <row r="38" spans="1:5">
      <c r="A38" s="14" t="s">
        <v>58</v>
      </c>
      <c r="B38" s="15">
        <v>100</v>
      </c>
      <c r="C38" s="15">
        <v>0</v>
      </c>
      <c r="D38" s="15">
        <f t="shared" si="1"/>
        <v>100</v>
      </c>
      <c r="E38" s="16"/>
    </row>
    <row r="39" spans="1:5">
      <c r="A39" s="14" t="s">
        <v>54</v>
      </c>
      <c r="B39" s="15">
        <v>100</v>
      </c>
      <c r="C39" s="15">
        <v>0</v>
      </c>
      <c r="D39" s="15">
        <f t="shared" si="1"/>
        <v>100</v>
      </c>
      <c r="E39" s="16"/>
    </row>
    <row r="40" spans="1:5">
      <c r="A40" s="14" t="s">
        <v>50</v>
      </c>
      <c r="B40" s="15">
        <v>100</v>
      </c>
      <c r="C40" s="15">
        <v>0</v>
      </c>
      <c r="D40" s="15">
        <f t="shared" si="1"/>
        <v>100</v>
      </c>
      <c r="E40" s="16"/>
    </row>
    <row r="41" spans="1:5">
      <c r="A41" s="14" t="s">
        <v>22</v>
      </c>
      <c r="B41" s="15">
        <v>3000</v>
      </c>
      <c r="C41" s="15">
        <v>1088.94</v>
      </c>
      <c r="D41" s="15">
        <f t="shared" si="1"/>
        <v>1911.06</v>
      </c>
      <c r="E41" s="16">
        <v>109</v>
      </c>
    </row>
    <row r="42" spans="1:5">
      <c r="A42" s="14" t="s">
        <v>45</v>
      </c>
      <c r="B42" s="15">
        <v>150</v>
      </c>
      <c r="C42" s="15">
        <v>0</v>
      </c>
      <c r="D42" s="15">
        <f t="shared" si="1"/>
        <v>150</v>
      </c>
      <c r="E42" s="16"/>
    </row>
    <row r="43" spans="1:5">
      <c r="A43" s="14" t="s">
        <v>23</v>
      </c>
      <c r="B43" s="15">
        <v>500</v>
      </c>
      <c r="C43" s="15">
        <v>0</v>
      </c>
      <c r="D43" s="15">
        <f t="shared" si="1"/>
        <v>500</v>
      </c>
      <c r="E43" s="16"/>
    </row>
    <row r="44" spans="1:5">
      <c r="A44" s="14" t="s">
        <v>36</v>
      </c>
      <c r="B44" s="15">
        <v>300</v>
      </c>
      <c r="C44" s="15">
        <v>317.39999999999998</v>
      </c>
      <c r="D44" s="15">
        <f t="shared" si="1"/>
        <v>-17.399999999999977</v>
      </c>
      <c r="E44" s="16"/>
    </row>
    <row r="45" spans="1:5">
      <c r="A45" s="14" t="s">
        <v>33</v>
      </c>
      <c r="B45" s="15">
        <v>300</v>
      </c>
      <c r="C45" s="15">
        <v>0</v>
      </c>
      <c r="D45" s="15">
        <f t="shared" si="1"/>
        <v>300</v>
      </c>
      <c r="E45" s="16"/>
    </row>
    <row r="46" spans="1:5">
      <c r="A46" s="14" t="s">
        <v>35</v>
      </c>
      <c r="B46" s="15">
        <v>100</v>
      </c>
      <c r="C46" s="15">
        <v>0</v>
      </c>
      <c r="D46" s="15">
        <f t="shared" si="1"/>
        <v>100</v>
      </c>
      <c r="E46" s="16"/>
    </row>
    <row r="47" spans="1:5">
      <c r="A47" s="14" t="s">
        <v>47</v>
      </c>
      <c r="B47" s="15">
        <v>0</v>
      </c>
      <c r="C47" s="15">
        <v>0</v>
      </c>
      <c r="D47" s="15">
        <f t="shared" si="1"/>
        <v>0</v>
      </c>
      <c r="E47" s="16"/>
    </row>
    <row r="48" spans="1:5" s="3" customFormat="1">
      <c r="A48" s="11" t="s">
        <v>24</v>
      </c>
      <c r="B48" s="12">
        <f>SUM(B17:B47)</f>
        <v>15050</v>
      </c>
      <c r="C48" s="12">
        <f>SUM(C17:C47)</f>
        <v>1973.9300000000003</v>
      </c>
      <c r="D48" s="18">
        <f>SUM(D17:D47)</f>
        <v>13076.07</v>
      </c>
      <c r="E48" s="13">
        <f>SUM(E17:E47)</f>
        <v>128.34</v>
      </c>
    </row>
    <row r="49" spans="1:5" s="3" customFormat="1">
      <c r="A49" s="11"/>
      <c r="B49" s="12"/>
      <c r="C49" s="12"/>
      <c r="D49" s="18"/>
      <c r="E49" s="13"/>
    </row>
    <row r="50" spans="1:5" s="3" customFormat="1">
      <c r="A50" s="11" t="s">
        <v>25</v>
      </c>
      <c r="B50" s="12">
        <f>B15-B48</f>
        <v>-2190</v>
      </c>
      <c r="C50" s="12">
        <f>C15-C48</f>
        <v>10550.07</v>
      </c>
      <c r="D50" s="12"/>
      <c r="E50" s="13"/>
    </row>
    <row r="51" spans="1:5" s="3" customFormat="1">
      <c r="A51" s="11" t="s">
        <v>26</v>
      </c>
      <c r="B51" s="12"/>
      <c r="C51" s="12"/>
      <c r="D51" s="12"/>
      <c r="E51" s="13"/>
    </row>
    <row r="52" spans="1:5" s="3" customFormat="1">
      <c r="A52" s="11"/>
      <c r="B52" s="12"/>
      <c r="C52" s="12"/>
      <c r="D52" s="12"/>
      <c r="E52" s="13"/>
    </row>
    <row r="53" spans="1:5" s="7" customFormat="1">
      <c r="A53" s="11" t="s">
        <v>31</v>
      </c>
      <c r="B53" s="12">
        <v>2190</v>
      </c>
      <c r="C53" s="12"/>
      <c r="D53" s="12"/>
      <c r="E53" s="13"/>
    </row>
    <row r="54" spans="1:5" s="7" customFormat="1">
      <c r="A54" s="11"/>
      <c r="B54" s="17"/>
      <c r="C54" s="17"/>
      <c r="D54" s="12"/>
      <c r="E54" s="18"/>
    </row>
    <row r="55" spans="1:5">
      <c r="A55" s="14"/>
      <c r="B55" s="15"/>
      <c r="C55" s="15"/>
      <c r="D55" s="15"/>
      <c r="E55" s="19"/>
    </row>
    <row r="56" spans="1:5">
      <c r="A56" s="9"/>
      <c r="B56" s="10"/>
      <c r="C56" s="10"/>
      <c r="D56" s="10"/>
      <c r="E56" s="20"/>
    </row>
    <row r="57" spans="1:5">
      <c r="A57" s="9"/>
      <c r="B57" s="10"/>
      <c r="C57" s="10"/>
      <c r="D57" s="10"/>
      <c r="E57" s="20"/>
    </row>
  </sheetData>
  <mergeCells count="2">
    <mergeCell ref="B1:C1"/>
    <mergeCell ref="B2:C2"/>
  </mergeCells>
  <phoneticPr fontId="0" type="noConversion"/>
  <pageMargins left="0.75" right="0.25" top="0.5" bottom="0.5" header="0.24" footer="0.5"/>
  <pageSetup orientation="portrait" r:id="rId1"/>
  <headerFooter alignWithMargins="0">
    <oddHeader xml:space="preserve">&amp;C&amp;12
&amp;R
</oddHeader>
    <oddFooter>&amp;L&amp;F
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/>
  <dimension ref="A1:E57"/>
  <sheetViews>
    <sheetView topLeftCell="A41" zoomScaleNormal="100" workbookViewId="0">
      <selection activeCell="J23" sqref="J23"/>
    </sheetView>
  </sheetViews>
  <sheetFormatPr defaultRowHeight="12.75"/>
  <cols>
    <col min="1" max="1" width="28.85546875" customWidth="1"/>
    <col min="2" max="3" width="16.28515625" style="21" customWidth="1"/>
    <col min="4" max="4" width="16" style="21" customWidth="1"/>
    <col min="5" max="5" width="14.28515625" style="22" customWidth="1"/>
  </cols>
  <sheetData>
    <row r="1" spans="1:5" ht="15">
      <c r="A1" t="s">
        <v>65</v>
      </c>
      <c r="B1" s="88" t="s">
        <v>61</v>
      </c>
      <c r="C1" s="88"/>
    </row>
    <row r="2" spans="1:5" ht="15">
      <c r="A2" t="s">
        <v>60</v>
      </c>
      <c r="B2" s="88" t="s">
        <v>62</v>
      </c>
      <c r="C2" s="88"/>
    </row>
    <row r="4" spans="1:5">
      <c r="E4" s="23"/>
    </row>
    <row r="5" spans="1:5" s="1" customFormat="1">
      <c r="A5" s="1" t="s">
        <v>0</v>
      </c>
      <c r="B5" s="2" t="s">
        <v>63</v>
      </c>
      <c r="C5" s="2" t="s">
        <v>63</v>
      </c>
      <c r="D5" s="2" t="s">
        <v>1</v>
      </c>
      <c r="E5" s="4" t="s">
        <v>2</v>
      </c>
    </row>
    <row r="6" spans="1:5" s="1" customFormat="1" ht="13.5" thickBot="1">
      <c r="A6" s="8"/>
      <c r="B6" s="6" t="s">
        <v>27</v>
      </c>
      <c r="C6" s="6" t="s">
        <v>34</v>
      </c>
      <c r="D6" s="6"/>
      <c r="E6" s="5" t="s">
        <v>3</v>
      </c>
    </row>
    <row r="7" spans="1:5" s="1" customFormat="1">
      <c r="B7" s="2"/>
      <c r="C7" s="2"/>
      <c r="D7" s="2"/>
      <c r="E7" s="4"/>
    </row>
    <row r="8" spans="1:5" s="3" customFormat="1">
      <c r="A8" s="11" t="s">
        <v>4</v>
      </c>
      <c r="B8" s="12"/>
      <c r="C8" s="12"/>
      <c r="D8" s="12"/>
      <c r="E8" s="13"/>
    </row>
    <row r="9" spans="1:5">
      <c r="A9" s="14" t="s">
        <v>29</v>
      </c>
      <c r="B9" s="15">
        <v>7800</v>
      </c>
      <c r="C9" s="15">
        <v>7884</v>
      </c>
      <c r="D9" s="15">
        <f>SUM(C9-B9)</f>
        <v>84</v>
      </c>
      <c r="E9" s="16"/>
    </row>
    <row r="10" spans="1:5">
      <c r="A10" s="14" t="s">
        <v>28</v>
      </c>
      <c r="B10" s="15">
        <v>60</v>
      </c>
      <c r="C10" s="15">
        <v>0</v>
      </c>
      <c r="D10" s="15">
        <f>SUM(C10-B10)</f>
        <v>-60</v>
      </c>
      <c r="E10" s="16"/>
    </row>
    <row r="11" spans="1:5">
      <c r="A11" s="14" t="s">
        <v>5</v>
      </c>
      <c r="B11" s="15"/>
      <c r="C11" s="15">
        <v>0</v>
      </c>
      <c r="D11" s="15">
        <f>SUM(C11-B11)</f>
        <v>0</v>
      </c>
      <c r="E11" s="16"/>
    </row>
    <row r="12" spans="1:5">
      <c r="A12" s="14" t="s">
        <v>46</v>
      </c>
      <c r="B12" s="15"/>
      <c r="C12" s="15">
        <v>477.8</v>
      </c>
      <c r="D12" s="15">
        <f>SUM(C12-B12)</f>
        <v>477.8</v>
      </c>
      <c r="E12" s="16"/>
    </row>
    <row r="13" spans="1:5">
      <c r="A13" s="14" t="s">
        <v>56</v>
      </c>
      <c r="B13" s="15"/>
      <c r="C13" s="15"/>
      <c r="D13" s="15"/>
      <c r="E13" s="16"/>
    </row>
    <row r="14" spans="1:5">
      <c r="A14" s="14" t="s">
        <v>55</v>
      </c>
      <c r="B14" s="15">
        <v>5000</v>
      </c>
      <c r="C14" s="15">
        <v>5000</v>
      </c>
      <c r="D14" s="15">
        <f>SUM(C14-B14)</f>
        <v>0</v>
      </c>
      <c r="E14" s="16"/>
    </row>
    <row r="15" spans="1:5" s="3" customFormat="1">
      <c r="A15" s="11" t="s">
        <v>30</v>
      </c>
      <c r="B15" s="12">
        <f>SUM(B8:B14)</f>
        <v>12860</v>
      </c>
      <c r="C15" s="12">
        <f>SUM(C8:C14)</f>
        <v>13361.8</v>
      </c>
      <c r="D15" s="12">
        <f>SUM(D8:D14)</f>
        <v>501.8</v>
      </c>
      <c r="E15" s="13"/>
    </row>
    <row r="16" spans="1:5" s="3" customFormat="1">
      <c r="A16" s="11"/>
      <c r="B16" s="12"/>
      <c r="C16" s="12"/>
      <c r="D16" s="12"/>
      <c r="E16" s="13"/>
    </row>
    <row r="17" spans="1:5" s="3" customFormat="1">
      <c r="A17" s="11" t="s">
        <v>8</v>
      </c>
      <c r="B17" s="12"/>
      <c r="C17" s="12"/>
      <c r="D17" s="12"/>
      <c r="E17" s="13"/>
    </row>
    <row r="18" spans="1:5">
      <c r="A18" s="14" t="s">
        <v>37</v>
      </c>
      <c r="B18" s="15"/>
      <c r="C18" s="15"/>
      <c r="D18" s="15"/>
      <c r="E18" s="16"/>
    </row>
    <row r="19" spans="1:5">
      <c r="A19" s="14" t="s">
        <v>9</v>
      </c>
      <c r="B19" s="15">
        <v>2500</v>
      </c>
      <c r="C19" s="15">
        <v>0</v>
      </c>
      <c r="D19" s="15">
        <f t="shared" ref="D19:D25" si="0">SUM(B19-C19)</f>
        <v>2500</v>
      </c>
      <c r="E19" s="16"/>
    </row>
    <row r="20" spans="1:5">
      <c r="A20" s="14" t="s">
        <v>10</v>
      </c>
      <c r="B20" s="15">
        <v>2500</v>
      </c>
      <c r="C20" s="15">
        <v>0</v>
      </c>
      <c r="D20" s="15">
        <f t="shared" si="0"/>
        <v>2500</v>
      </c>
      <c r="E20" s="16"/>
    </row>
    <row r="21" spans="1:5">
      <c r="A21" s="14" t="s">
        <v>38</v>
      </c>
      <c r="B21" s="15">
        <v>2000</v>
      </c>
      <c r="C21" s="15">
        <v>556</v>
      </c>
      <c r="D21" s="15">
        <f t="shared" si="0"/>
        <v>1444</v>
      </c>
      <c r="E21" s="16"/>
    </row>
    <row r="22" spans="1:5">
      <c r="A22" s="14" t="s">
        <v>11</v>
      </c>
      <c r="B22" s="15">
        <v>575</v>
      </c>
      <c r="C22" s="15">
        <v>0</v>
      </c>
      <c r="D22" s="15">
        <f t="shared" si="0"/>
        <v>575</v>
      </c>
      <c r="E22" s="16"/>
    </row>
    <row r="23" spans="1:5">
      <c r="A23" s="14" t="s">
        <v>12</v>
      </c>
      <c r="B23" s="15">
        <v>150</v>
      </c>
      <c r="C23" s="15">
        <v>0</v>
      </c>
      <c r="D23" s="15">
        <f t="shared" si="0"/>
        <v>150</v>
      </c>
      <c r="E23" s="16"/>
    </row>
    <row r="24" spans="1:5">
      <c r="A24" s="14" t="s">
        <v>13</v>
      </c>
      <c r="B24" s="15">
        <v>150</v>
      </c>
      <c r="C24" s="15">
        <v>11.59</v>
      </c>
      <c r="D24" s="15">
        <f t="shared" si="0"/>
        <v>138.41</v>
      </c>
      <c r="E24" s="16"/>
    </row>
    <row r="25" spans="1:5">
      <c r="A25" s="14" t="s">
        <v>14</v>
      </c>
      <c r="B25" s="15">
        <v>50</v>
      </c>
      <c r="C25" s="15">
        <v>0</v>
      </c>
      <c r="D25" s="15">
        <f t="shared" si="0"/>
        <v>50</v>
      </c>
      <c r="E25" s="16"/>
    </row>
    <row r="26" spans="1:5">
      <c r="A26" s="14" t="s">
        <v>39</v>
      </c>
      <c r="B26" s="15"/>
      <c r="C26" s="15"/>
      <c r="D26" s="15"/>
      <c r="E26" s="16"/>
    </row>
    <row r="27" spans="1:5">
      <c r="A27" s="14" t="s">
        <v>40</v>
      </c>
      <c r="B27" s="15">
        <v>525</v>
      </c>
      <c r="C27" s="15">
        <v>0</v>
      </c>
      <c r="D27" s="15">
        <f>SUM(B27-C27)</f>
        <v>525</v>
      </c>
      <c r="E27" s="16"/>
    </row>
    <row r="28" spans="1:5">
      <c r="A28" s="14" t="s">
        <v>41</v>
      </c>
      <c r="B28" s="15">
        <v>300</v>
      </c>
      <c r="C28" s="15">
        <v>66.25</v>
      </c>
      <c r="D28" s="15">
        <f>SUM(B28-C28)</f>
        <v>233.75</v>
      </c>
      <c r="E28" s="16"/>
    </row>
    <row r="29" spans="1:5">
      <c r="A29" s="14" t="s">
        <v>42</v>
      </c>
      <c r="B29" s="15">
        <v>200</v>
      </c>
      <c r="C29" s="15">
        <v>0</v>
      </c>
      <c r="D29" s="15">
        <f>SUM(B29-C29)</f>
        <v>200</v>
      </c>
      <c r="E29" s="16"/>
    </row>
    <row r="30" spans="1:5">
      <c r="A30" s="14" t="s">
        <v>43</v>
      </c>
      <c r="B30" s="15">
        <v>300</v>
      </c>
      <c r="C30" s="15">
        <v>0</v>
      </c>
      <c r="D30" s="15">
        <f>SUM(B30-C30)</f>
        <v>300</v>
      </c>
      <c r="E30" s="16"/>
    </row>
    <row r="31" spans="1:5">
      <c r="A31" s="14" t="s">
        <v>44</v>
      </c>
      <c r="B31" s="15"/>
      <c r="C31" s="15"/>
      <c r="D31" s="15"/>
      <c r="E31" s="16"/>
    </row>
    <row r="32" spans="1:5">
      <c r="A32" s="14" t="s">
        <v>15</v>
      </c>
      <c r="B32" s="15">
        <v>50</v>
      </c>
      <c r="C32" s="15">
        <v>0</v>
      </c>
      <c r="D32" s="15">
        <f t="shared" ref="D32:D47" si="1">SUM(B32-C32)</f>
        <v>50</v>
      </c>
      <c r="E32" s="16"/>
    </row>
    <row r="33" spans="1:5">
      <c r="A33" s="14" t="s">
        <v>16</v>
      </c>
      <c r="B33" s="15">
        <v>200</v>
      </c>
      <c r="C33" s="15">
        <v>0</v>
      </c>
      <c r="D33" s="15">
        <f t="shared" si="1"/>
        <v>200</v>
      </c>
      <c r="E33" s="16">
        <v>19.34</v>
      </c>
    </row>
    <row r="34" spans="1:5">
      <c r="A34" s="14" t="s">
        <v>17</v>
      </c>
      <c r="B34" s="15">
        <v>300</v>
      </c>
      <c r="C34" s="15">
        <v>0</v>
      </c>
      <c r="D34" s="15">
        <f t="shared" si="1"/>
        <v>300</v>
      </c>
      <c r="E34" s="16"/>
    </row>
    <row r="35" spans="1:5">
      <c r="A35" s="14" t="s">
        <v>18</v>
      </c>
      <c r="B35" s="15">
        <v>25</v>
      </c>
      <c r="C35" s="15">
        <v>0</v>
      </c>
      <c r="D35" s="15">
        <f t="shared" si="1"/>
        <v>25</v>
      </c>
      <c r="E35" s="16"/>
    </row>
    <row r="36" spans="1:5">
      <c r="A36" s="14" t="s">
        <v>19</v>
      </c>
      <c r="B36" s="15">
        <v>500</v>
      </c>
      <c r="C36" s="15">
        <v>0</v>
      </c>
      <c r="D36" s="15">
        <f t="shared" si="1"/>
        <v>500</v>
      </c>
      <c r="E36" s="16"/>
    </row>
    <row r="37" spans="1:5">
      <c r="A37" s="14" t="s">
        <v>53</v>
      </c>
      <c r="B37" s="15">
        <v>75</v>
      </c>
      <c r="C37" s="15">
        <v>0</v>
      </c>
      <c r="D37" s="15">
        <f t="shared" si="1"/>
        <v>75</v>
      </c>
      <c r="E37" s="16"/>
    </row>
    <row r="38" spans="1:5">
      <c r="A38" s="14" t="s">
        <v>58</v>
      </c>
      <c r="B38" s="15">
        <v>100</v>
      </c>
      <c r="C38" s="15">
        <v>0</v>
      </c>
      <c r="D38" s="15">
        <f t="shared" si="1"/>
        <v>100</v>
      </c>
      <c r="E38" s="16"/>
    </row>
    <row r="39" spans="1:5">
      <c r="A39" s="14" t="s">
        <v>54</v>
      </c>
      <c r="B39" s="15">
        <v>100</v>
      </c>
      <c r="C39" s="15">
        <v>0</v>
      </c>
      <c r="D39" s="15">
        <f t="shared" si="1"/>
        <v>100</v>
      </c>
      <c r="E39" s="16"/>
    </row>
    <row r="40" spans="1:5">
      <c r="A40" s="14" t="s">
        <v>50</v>
      </c>
      <c r="B40" s="15">
        <v>100</v>
      </c>
      <c r="C40" s="15">
        <v>0</v>
      </c>
      <c r="D40" s="15">
        <f t="shared" si="1"/>
        <v>100</v>
      </c>
      <c r="E40" s="16"/>
    </row>
    <row r="41" spans="1:5">
      <c r="A41" s="14" t="s">
        <v>22</v>
      </c>
      <c r="B41" s="15">
        <v>3000</v>
      </c>
      <c r="C41" s="15">
        <v>1088.94</v>
      </c>
      <c r="D41" s="15">
        <f t="shared" si="1"/>
        <v>1911.06</v>
      </c>
      <c r="E41" s="16">
        <v>109</v>
      </c>
    </row>
    <row r="42" spans="1:5">
      <c r="A42" s="14" t="s">
        <v>45</v>
      </c>
      <c r="B42" s="15">
        <v>150</v>
      </c>
      <c r="C42" s="15">
        <v>0</v>
      </c>
      <c r="D42" s="15">
        <f t="shared" si="1"/>
        <v>150</v>
      </c>
      <c r="E42" s="16"/>
    </row>
    <row r="43" spans="1:5">
      <c r="A43" s="14" t="s">
        <v>23</v>
      </c>
      <c r="B43" s="15">
        <v>500</v>
      </c>
      <c r="C43" s="15">
        <v>0</v>
      </c>
      <c r="D43" s="15">
        <f t="shared" si="1"/>
        <v>500</v>
      </c>
      <c r="E43" s="16"/>
    </row>
    <row r="44" spans="1:5">
      <c r="A44" s="14" t="s">
        <v>36</v>
      </c>
      <c r="B44" s="15">
        <v>300</v>
      </c>
      <c r="C44" s="15">
        <v>317.39999999999998</v>
      </c>
      <c r="D44" s="15">
        <f t="shared" si="1"/>
        <v>-17.399999999999977</v>
      </c>
      <c r="E44" s="16"/>
    </row>
    <row r="45" spans="1:5">
      <c r="A45" s="14" t="s">
        <v>33</v>
      </c>
      <c r="B45" s="15">
        <v>300</v>
      </c>
      <c r="C45" s="15">
        <v>0</v>
      </c>
      <c r="D45" s="15">
        <f t="shared" si="1"/>
        <v>300</v>
      </c>
      <c r="E45" s="16"/>
    </row>
    <row r="46" spans="1:5">
      <c r="A46" s="14" t="s">
        <v>35</v>
      </c>
      <c r="B46" s="15">
        <v>100</v>
      </c>
      <c r="C46" s="15">
        <v>99.95</v>
      </c>
      <c r="D46" s="15">
        <f t="shared" si="1"/>
        <v>4.9999999999997158E-2</v>
      </c>
      <c r="E46" s="16"/>
    </row>
    <row r="47" spans="1:5">
      <c r="A47" s="14" t="s">
        <v>47</v>
      </c>
      <c r="B47" s="15">
        <v>0</v>
      </c>
      <c r="C47" s="15">
        <v>0</v>
      </c>
      <c r="D47" s="15">
        <f t="shared" si="1"/>
        <v>0</v>
      </c>
      <c r="E47" s="16"/>
    </row>
    <row r="48" spans="1:5" s="3" customFormat="1">
      <c r="A48" s="11" t="s">
        <v>24</v>
      </c>
      <c r="B48" s="12">
        <f>SUM(B17:B47)</f>
        <v>15050</v>
      </c>
      <c r="C48" s="12">
        <f>SUM(C17:C47)</f>
        <v>2140.13</v>
      </c>
      <c r="D48" s="18">
        <f>SUM(D17:D47)</f>
        <v>12909.869999999999</v>
      </c>
      <c r="E48" s="13">
        <f>SUM(E17:E47)</f>
        <v>128.34</v>
      </c>
    </row>
    <row r="49" spans="1:5" s="3" customFormat="1">
      <c r="A49" s="11"/>
      <c r="B49" s="12"/>
      <c r="C49" s="12"/>
      <c r="D49" s="18"/>
      <c r="E49" s="13"/>
    </row>
    <row r="50" spans="1:5" s="3" customFormat="1">
      <c r="A50" s="11" t="s">
        <v>25</v>
      </c>
      <c r="B50" s="12">
        <f>B15-B48</f>
        <v>-2190</v>
      </c>
      <c r="C50" s="12">
        <f>C15-C48</f>
        <v>11221.669999999998</v>
      </c>
      <c r="D50" s="12"/>
      <c r="E50" s="13"/>
    </row>
    <row r="51" spans="1:5" s="3" customFormat="1">
      <c r="A51" s="11" t="s">
        <v>26</v>
      </c>
      <c r="B51" s="12"/>
      <c r="C51" s="12"/>
      <c r="D51" s="12"/>
      <c r="E51" s="13"/>
    </row>
    <row r="52" spans="1:5" s="3" customFormat="1">
      <c r="A52" s="11"/>
      <c r="B52" s="12"/>
      <c r="C52" s="12"/>
      <c r="D52" s="12"/>
      <c r="E52" s="13"/>
    </row>
    <row r="53" spans="1:5" s="7" customFormat="1">
      <c r="A53" s="11" t="s">
        <v>31</v>
      </c>
      <c r="B53" s="12">
        <v>2190</v>
      </c>
      <c r="C53" s="12"/>
      <c r="D53" s="12"/>
      <c r="E53" s="13"/>
    </row>
    <row r="54" spans="1:5" s="7" customFormat="1">
      <c r="A54" s="11"/>
      <c r="B54" s="17"/>
      <c r="C54" s="17"/>
      <c r="D54" s="12"/>
      <c r="E54" s="18"/>
    </row>
    <row r="55" spans="1:5">
      <c r="A55" s="14"/>
      <c r="B55" s="15"/>
      <c r="C55" s="15"/>
      <c r="D55" s="15"/>
      <c r="E55" s="19"/>
    </row>
    <row r="56" spans="1:5">
      <c r="A56" s="9"/>
      <c r="B56" s="10"/>
      <c r="C56" s="10"/>
      <c r="D56" s="10"/>
      <c r="E56" s="20"/>
    </row>
    <row r="57" spans="1:5">
      <c r="A57" s="9"/>
      <c r="B57" s="10"/>
      <c r="C57" s="10"/>
      <c r="D57" s="10"/>
      <c r="E57" s="20"/>
    </row>
  </sheetData>
  <mergeCells count="2">
    <mergeCell ref="B1:C1"/>
    <mergeCell ref="B2:C2"/>
  </mergeCells>
  <phoneticPr fontId="0" type="noConversion"/>
  <pageMargins left="0.75" right="0.25" top="0.5" bottom="0.5" header="0.24" footer="0.5"/>
  <pageSetup orientation="portrait" r:id="rId1"/>
  <headerFooter alignWithMargins="0">
    <oddHeader xml:space="preserve">&amp;C&amp;12
&amp;R
</oddHeader>
    <oddFooter>&amp;L&amp;F
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/>
  <dimension ref="A1:E57"/>
  <sheetViews>
    <sheetView topLeftCell="A34" zoomScaleNormal="100" workbookViewId="0">
      <selection activeCell="E41" sqref="E41"/>
    </sheetView>
  </sheetViews>
  <sheetFormatPr defaultRowHeight="12.75"/>
  <cols>
    <col min="1" max="1" width="28.85546875" customWidth="1"/>
    <col min="2" max="3" width="16.28515625" style="21" customWidth="1"/>
    <col min="4" max="4" width="16" style="21" customWidth="1"/>
    <col min="5" max="5" width="14.28515625" style="22" customWidth="1"/>
  </cols>
  <sheetData>
    <row r="1" spans="1:5" ht="15">
      <c r="A1" t="s">
        <v>66</v>
      </c>
      <c r="B1" s="88" t="s">
        <v>61</v>
      </c>
      <c r="C1" s="88"/>
    </row>
    <row r="2" spans="1:5" ht="15">
      <c r="A2" t="s">
        <v>60</v>
      </c>
      <c r="B2" s="88" t="s">
        <v>62</v>
      </c>
      <c r="C2" s="88"/>
    </row>
    <row r="4" spans="1:5">
      <c r="E4" s="23"/>
    </row>
    <row r="5" spans="1:5" s="1" customFormat="1">
      <c r="A5" s="1" t="s">
        <v>0</v>
      </c>
      <c r="B5" s="2" t="s">
        <v>63</v>
      </c>
      <c r="C5" s="2" t="s">
        <v>63</v>
      </c>
      <c r="D5" s="2" t="s">
        <v>1</v>
      </c>
      <c r="E5" s="4" t="s">
        <v>2</v>
      </c>
    </row>
    <row r="6" spans="1:5" s="1" customFormat="1" ht="13.5" thickBot="1">
      <c r="A6" s="8"/>
      <c r="B6" s="6" t="s">
        <v>27</v>
      </c>
      <c r="C6" s="6" t="s">
        <v>34</v>
      </c>
      <c r="D6" s="6"/>
      <c r="E6" s="5" t="s">
        <v>3</v>
      </c>
    </row>
    <row r="7" spans="1:5" s="1" customFormat="1">
      <c r="B7" s="2"/>
      <c r="C7" s="2"/>
      <c r="D7" s="2"/>
      <c r="E7" s="4"/>
    </row>
    <row r="8" spans="1:5" s="3" customFormat="1">
      <c r="A8" s="11" t="s">
        <v>4</v>
      </c>
      <c r="B8" s="12"/>
      <c r="C8" s="12"/>
      <c r="D8" s="12"/>
      <c r="E8" s="13"/>
    </row>
    <row r="9" spans="1:5">
      <c r="A9" s="14" t="s">
        <v>29</v>
      </c>
      <c r="B9" s="15">
        <v>7800</v>
      </c>
      <c r="C9" s="15">
        <v>7920</v>
      </c>
      <c r="D9" s="15">
        <f>SUM(C9-B9)</f>
        <v>120</v>
      </c>
      <c r="E9" s="16"/>
    </row>
    <row r="10" spans="1:5">
      <c r="A10" s="14" t="s">
        <v>28</v>
      </c>
      <c r="B10" s="15">
        <v>60</v>
      </c>
      <c r="C10" s="15">
        <v>90</v>
      </c>
      <c r="D10" s="15">
        <f>SUM(C10-B10)</f>
        <v>30</v>
      </c>
      <c r="E10" s="16"/>
    </row>
    <row r="11" spans="1:5">
      <c r="A11" s="14" t="s">
        <v>5</v>
      </c>
      <c r="B11" s="15"/>
      <c r="C11" s="15">
        <v>57.83</v>
      </c>
      <c r="D11" s="15">
        <f>SUM(C11-B11)</f>
        <v>57.83</v>
      </c>
      <c r="E11" s="16"/>
    </row>
    <row r="12" spans="1:5">
      <c r="A12" s="14" t="s">
        <v>46</v>
      </c>
      <c r="B12" s="15"/>
      <c r="C12" s="15">
        <v>484.8</v>
      </c>
      <c r="D12" s="15">
        <f>SUM(C12-B12)</f>
        <v>484.8</v>
      </c>
      <c r="E12" s="16"/>
    </row>
    <row r="13" spans="1:5">
      <c r="A13" s="14" t="s">
        <v>56</v>
      </c>
      <c r="B13" s="15"/>
      <c r="C13" s="15"/>
      <c r="D13" s="15"/>
      <c r="E13" s="16"/>
    </row>
    <row r="14" spans="1:5">
      <c r="A14" s="14" t="s">
        <v>55</v>
      </c>
      <c r="B14" s="15">
        <v>5000</v>
      </c>
      <c r="C14" s="15">
        <v>5000</v>
      </c>
      <c r="D14" s="15">
        <f>SUM(C14-B14)</f>
        <v>0</v>
      </c>
      <c r="E14" s="16"/>
    </row>
    <row r="15" spans="1:5" s="3" customFormat="1">
      <c r="A15" s="11" t="s">
        <v>30</v>
      </c>
      <c r="B15" s="12">
        <f>SUM(B8:B14)</f>
        <v>12860</v>
      </c>
      <c r="C15" s="12">
        <f>SUM(C8:C14)</f>
        <v>13552.63</v>
      </c>
      <c r="D15" s="12">
        <f>SUM(D8:D14)</f>
        <v>692.63</v>
      </c>
      <c r="E15" s="13"/>
    </row>
    <row r="16" spans="1:5" s="3" customFormat="1">
      <c r="A16" s="11"/>
      <c r="B16" s="12"/>
      <c r="C16" s="12"/>
      <c r="D16" s="12"/>
      <c r="E16" s="13"/>
    </row>
    <row r="17" spans="1:5" s="3" customFormat="1">
      <c r="A17" s="11" t="s">
        <v>8</v>
      </c>
      <c r="B17" s="12"/>
      <c r="C17" s="12"/>
      <c r="D17" s="12"/>
      <c r="E17" s="13"/>
    </row>
    <row r="18" spans="1:5">
      <c r="A18" s="14" t="s">
        <v>37</v>
      </c>
      <c r="B18" s="15"/>
      <c r="C18" s="15"/>
      <c r="D18" s="15"/>
      <c r="E18" s="16"/>
    </row>
    <row r="19" spans="1:5">
      <c r="A19" s="14" t="s">
        <v>9</v>
      </c>
      <c r="B19" s="15">
        <v>2500</v>
      </c>
      <c r="C19" s="15">
        <v>2500</v>
      </c>
      <c r="D19" s="15">
        <f t="shared" ref="D19:D25" si="0">SUM(B19-C19)</f>
        <v>0</v>
      </c>
      <c r="E19" s="16"/>
    </row>
    <row r="20" spans="1:5">
      <c r="A20" s="14" t="s">
        <v>10</v>
      </c>
      <c r="B20" s="15">
        <v>2500</v>
      </c>
      <c r="C20" s="15">
        <v>2500</v>
      </c>
      <c r="D20" s="15">
        <f t="shared" si="0"/>
        <v>0</v>
      </c>
      <c r="E20" s="16"/>
    </row>
    <row r="21" spans="1:5">
      <c r="A21" s="14" t="s">
        <v>38</v>
      </c>
      <c r="B21" s="15">
        <v>2000</v>
      </c>
      <c r="C21" s="15">
        <v>764.2</v>
      </c>
      <c r="D21" s="15">
        <f t="shared" si="0"/>
        <v>1235.8</v>
      </c>
      <c r="E21" s="16"/>
    </row>
    <row r="22" spans="1:5">
      <c r="A22" s="14" t="s">
        <v>11</v>
      </c>
      <c r="B22" s="15">
        <v>575</v>
      </c>
      <c r="C22" s="15">
        <v>0</v>
      </c>
      <c r="D22" s="15">
        <f t="shared" si="0"/>
        <v>575</v>
      </c>
      <c r="E22" s="16"/>
    </row>
    <row r="23" spans="1:5">
      <c r="A23" s="14" t="s">
        <v>12</v>
      </c>
      <c r="B23" s="15">
        <v>150</v>
      </c>
      <c r="C23" s="15">
        <v>0</v>
      </c>
      <c r="D23" s="15">
        <f t="shared" si="0"/>
        <v>150</v>
      </c>
      <c r="E23" s="16"/>
    </row>
    <row r="24" spans="1:5">
      <c r="A24" s="14" t="s">
        <v>13</v>
      </c>
      <c r="B24" s="15">
        <v>150</v>
      </c>
      <c r="C24" s="15">
        <v>11.59</v>
      </c>
      <c r="D24" s="15">
        <f t="shared" si="0"/>
        <v>138.41</v>
      </c>
      <c r="E24" s="16"/>
    </row>
    <row r="25" spans="1:5">
      <c r="A25" s="14" t="s">
        <v>14</v>
      </c>
      <c r="B25" s="15">
        <v>50</v>
      </c>
      <c r="C25" s="15">
        <v>0</v>
      </c>
      <c r="D25" s="15">
        <f t="shared" si="0"/>
        <v>50</v>
      </c>
      <c r="E25" s="16"/>
    </row>
    <row r="26" spans="1:5">
      <c r="A26" s="14" t="s">
        <v>39</v>
      </c>
      <c r="B26" s="15"/>
      <c r="C26" s="15"/>
      <c r="D26" s="15"/>
      <c r="E26" s="16"/>
    </row>
    <row r="27" spans="1:5">
      <c r="A27" s="14" t="s">
        <v>40</v>
      </c>
      <c r="B27" s="15">
        <v>525</v>
      </c>
      <c r="C27" s="15">
        <v>0</v>
      </c>
      <c r="D27" s="15">
        <f>SUM(B27-C27)</f>
        <v>525</v>
      </c>
      <c r="E27" s="16"/>
    </row>
    <row r="28" spans="1:5">
      <c r="A28" s="14" t="s">
        <v>41</v>
      </c>
      <c r="B28" s="15">
        <v>300</v>
      </c>
      <c r="C28" s="15">
        <v>66.25</v>
      </c>
      <c r="D28" s="15">
        <f>SUM(B28-C28)</f>
        <v>233.75</v>
      </c>
      <c r="E28" s="16"/>
    </row>
    <row r="29" spans="1:5">
      <c r="A29" s="14" t="s">
        <v>42</v>
      </c>
      <c r="B29" s="15">
        <v>200</v>
      </c>
      <c r="C29" s="15">
        <v>0</v>
      </c>
      <c r="D29" s="15">
        <f>SUM(B29-C29)</f>
        <v>200</v>
      </c>
      <c r="E29" s="16"/>
    </row>
    <row r="30" spans="1:5">
      <c r="A30" s="14" t="s">
        <v>43</v>
      </c>
      <c r="B30" s="15">
        <v>300</v>
      </c>
      <c r="C30" s="15">
        <v>0</v>
      </c>
      <c r="D30" s="15">
        <f>SUM(B30-C30)</f>
        <v>300</v>
      </c>
      <c r="E30" s="16"/>
    </row>
    <row r="31" spans="1:5">
      <c r="A31" s="14" t="s">
        <v>44</v>
      </c>
      <c r="B31" s="15"/>
      <c r="C31" s="15"/>
      <c r="D31" s="15"/>
      <c r="E31" s="16"/>
    </row>
    <row r="32" spans="1:5">
      <c r="A32" s="14" t="s">
        <v>15</v>
      </c>
      <c r="B32" s="15">
        <v>50</v>
      </c>
      <c r="C32" s="15">
        <v>0</v>
      </c>
      <c r="D32" s="15">
        <f t="shared" ref="D32:D47" si="1">SUM(B32-C32)</f>
        <v>50</v>
      </c>
      <c r="E32" s="16"/>
    </row>
    <row r="33" spans="1:5">
      <c r="A33" s="14" t="s">
        <v>16</v>
      </c>
      <c r="B33" s="15">
        <v>200</v>
      </c>
      <c r="C33" s="15">
        <v>287.04000000000002</v>
      </c>
      <c r="D33" s="15">
        <f t="shared" si="1"/>
        <v>-87.04000000000002</v>
      </c>
      <c r="E33" s="16">
        <v>56.09</v>
      </c>
    </row>
    <row r="34" spans="1:5">
      <c r="A34" s="14" t="s">
        <v>17</v>
      </c>
      <c r="B34" s="15">
        <v>300</v>
      </c>
      <c r="C34" s="15">
        <v>0</v>
      </c>
      <c r="D34" s="15">
        <f t="shared" si="1"/>
        <v>300</v>
      </c>
      <c r="E34" s="16"/>
    </row>
    <row r="35" spans="1:5">
      <c r="A35" s="14" t="s">
        <v>18</v>
      </c>
      <c r="B35" s="15">
        <v>25</v>
      </c>
      <c r="C35" s="15">
        <v>0</v>
      </c>
      <c r="D35" s="15">
        <f t="shared" si="1"/>
        <v>25</v>
      </c>
      <c r="E35" s="16"/>
    </row>
    <row r="36" spans="1:5">
      <c r="A36" s="14" t="s">
        <v>19</v>
      </c>
      <c r="B36" s="15">
        <v>500</v>
      </c>
      <c r="C36" s="15">
        <v>0</v>
      </c>
      <c r="D36" s="15">
        <f t="shared" si="1"/>
        <v>500</v>
      </c>
      <c r="E36" s="16"/>
    </row>
    <row r="37" spans="1:5">
      <c r="A37" s="14" t="s">
        <v>53</v>
      </c>
      <c r="B37" s="15">
        <v>75</v>
      </c>
      <c r="C37" s="15">
        <v>0</v>
      </c>
      <c r="D37" s="15">
        <f t="shared" si="1"/>
        <v>75</v>
      </c>
      <c r="E37" s="16"/>
    </row>
    <row r="38" spans="1:5">
      <c r="A38" s="14" t="s">
        <v>58</v>
      </c>
      <c r="B38" s="15">
        <v>100</v>
      </c>
      <c r="C38" s="15">
        <v>0</v>
      </c>
      <c r="D38" s="15">
        <f t="shared" si="1"/>
        <v>100</v>
      </c>
      <c r="E38" s="16"/>
    </row>
    <row r="39" spans="1:5">
      <c r="A39" s="14" t="s">
        <v>54</v>
      </c>
      <c r="B39" s="15">
        <v>100</v>
      </c>
      <c r="C39" s="15">
        <v>0</v>
      </c>
      <c r="D39" s="15">
        <f t="shared" si="1"/>
        <v>100</v>
      </c>
      <c r="E39" s="16"/>
    </row>
    <row r="40" spans="1:5">
      <c r="A40" s="14" t="s">
        <v>50</v>
      </c>
      <c r="B40" s="15">
        <v>100</v>
      </c>
      <c r="C40" s="15">
        <v>0</v>
      </c>
      <c r="D40" s="15">
        <f t="shared" si="1"/>
        <v>100</v>
      </c>
      <c r="E40" s="16"/>
    </row>
    <row r="41" spans="1:5">
      <c r="A41" s="14" t="s">
        <v>22</v>
      </c>
      <c r="B41" s="15">
        <v>3000</v>
      </c>
      <c r="C41" s="15">
        <v>2470.2800000000002</v>
      </c>
      <c r="D41" s="15">
        <f t="shared" si="1"/>
        <v>529.7199999999998</v>
      </c>
      <c r="E41" s="16">
        <v>758.2</v>
      </c>
    </row>
    <row r="42" spans="1:5">
      <c r="A42" s="14" t="s">
        <v>45</v>
      </c>
      <c r="B42" s="15">
        <v>150</v>
      </c>
      <c r="C42" s="15">
        <v>0</v>
      </c>
      <c r="D42" s="15">
        <f t="shared" si="1"/>
        <v>150</v>
      </c>
      <c r="E42" s="16"/>
    </row>
    <row r="43" spans="1:5">
      <c r="A43" s="14" t="s">
        <v>23</v>
      </c>
      <c r="B43" s="15">
        <v>500</v>
      </c>
      <c r="C43" s="15">
        <v>0</v>
      </c>
      <c r="D43" s="15">
        <f t="shared" si="1"/>
        <v>500</v>
      </c>
      <c r="E43" s="16"/>
    </row>
    <row r="44" spans="1:5">
      <c r="A44" s="14" t="s">
        <v>36</v>
      </c>
      <c r="B44" s="15">
        <v>300</v>
      </c>
      <c r="C44" s="15">
        <v>317.39999999999998</v>
      </c>
      <c r="D44" s="15">
        <f t="shared" si="1"/>
        <v>-17.399999999999977</v>
      </c>
      <c r="E44" s="16"/>
    </row>
    <row r="45" spans="1:5">
      <c r="A45" s="14" t="s">
        <v>33</v>
      </c>
      <c r="B45" s="15">
        <v>300</v>
      </c>
      <c r="C45" s="15">
        <v>0</v>
      </c>
      <c r="D45" s="15">
        <f t="shared" si="1"/>
        <v>300</v>
      </c>
      <c r="E45" s="16"/>
    </row>
    <row r="46" spans="1:5">
      <c r="A46" s="14" t="s">
        <v>35</v>
      </c>
      <c r="B46" s="15">
        <v>100</v>
      </c>
      <c r="C46" s="15">
        <v>99.95</v>
      </c>
      <c r="D46" s="15">
        <f t="shared" si="1"/>
        <v>4.9999999999997158E-2</v>
      </c>
      <c r="E46" s="16"/>
    </row>
    <row r="47" spans="1:5">
      <c r="A47" s="14" t="s">
        <v>47</v>
      </c>
      <c r="B47" s="15">
        <v>0</v>
      </c>
      <c r="C47" s="15">
        <v>0</v>
      </c>
      <c r="D47" s="15">
        <f t="shared" si="1"/>
        <v>0</v>
      </c>
      <c r="E47" s="16"/>
    </row>
    <row r="48" spans="1:5" s="3" customFormat="1">
      <c r="A48" s="11" t="s">
        <v>24</v>
      </c>
      <c r="B48" s="12">
        <f>SUM(B17:B47)</f>
        <v>15050</v>
      </c>
      <c r="C48" s="12">
        <f>SUM(C17:C47)</f>
        <v>9016.7100000000009</v>
      </c>
      <c r="D48" s="18">
        <f>SUM(D17:D47)</f>
        <v>6033.29</v>
      </c>
      <c r="E48" s="13">
        <f>SUM(E17:E47)</f>
        <v>814.29000000000008</v>
      </c>
    </row>
    <row r="49" spans="1:5" s="3" customFormat="1">
      <c r="A49" s="11"/>
      <c r="B49" s="12"/>
      <c r="C49" s="12"/>
      <c r="D49" s="18"/>
      <c r="E49" s="13"/>
    </row>
    <row r="50" spans="1:5" s="3" customFormat="1">
      <c r="A50" s="11" t="s">
        <v>25</v>
      </c>
      <c r="B50" s="12">
        <f>B15-B48</f>
        <v>-2190</v>
      </c>
      <c r="C50" s="12">
        <f>C15-C48</f>
        <v>4535.9199999999983</v>
      </c>
      <c r="D50" s="12"/>
      <c r="E50" s="13"/>
    </row>
    <row r="51" spans="1:5" s="3" customFormat="1">
      <c r="A51" s="11" t="s">
        <v>26</v>
      </c>
      <c r="B51" s="12"/>
      <c r="C51" s="12"/>
      <c r="D51" s="12"/>
      <c r="E51" s="13"/>
    </row>
    <row r="52" spans="1:5" s="3" customFormat="1">
      <c r="A52" s="11"/>
      <c r="B52" s="12"/>
      <c r="C52" s="12"/>
      <c r="D52" s="12"/>
      <c r="E52" s="13"/>
    </row>
    <row r="53" spans="1:5" s="7" customFormat="1">
      <c r="A53" s="11" t="s">
        <v>31</v>
      </c>
      <c r="B53" s="12">
        <v>2190</v>
      </c>
      <c r="C53" s="12"/>
      <c r="D53" s="12"/>
      <c r="E53" s="13"/>
    </row>
    <row r="54" spans="1:5" s="7" customFormat="1">
      <c r="A54" s="11"/>
      <c r="B54" s="17"/>
      <c r="C54" s="17"/>
      <c r="D54" s="12"/>
      <c r="E54" s="18"/>
    </row>
    <row r="55" spans="1:5">
      <c r="A55" s="14"/>
      <c r="B55" s="15"/>
      <c r="C55" s="15"/>
      <c r="D55" s="15"/>
      <c r="E55" s="19"/>
    </row>
    <row r="56" spans="1:5">
      <c r="A56" s="9"/>
      <c r="B56" s="10"/>
      <c r="C56" s="10"/>
      <c r="D56" s="10"/>
      <c r="E56" s="20"/>
    </row>
    <row r="57" spans="1:5">
      <c r="A57" s="9"/>
      <c r="B57" s="10"/>
      <c r="C57" s="10"/>
      <c r="D57" s="10"/>
      <c r="E57" s="20"/>
    </row>
  </sheetData>
  <mergeCells count="2">
    <mergeCell ref="B1:C1"/>
    <mergeCell ref="B2:C2"/>
  </mergeCells>
  <phoneticPr fontId="0" type="noConversion"/>
  <pageMargins left="0.75" right="0.25" top="0.5" bottom="0.5" header="0.24" footer="0.5"/>
  <pageSetup orientation="portrait" r:id="rId1"/>
  <headerFooter alignWithMargins="0">
    <oddHeader xml:space="preserve">&amp;C&amp;12
&amp;R
</oddHeader>
    <oddFooter>&amp;L&amp;F
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/>
  <dimension ref="A1:F66"/>
  <sheetViews>
    <sheetView tabSelected="1" topLeftCell="A37" zoomScaleNormal="100" workbookViewId="0">
      <selection activeCell="C50" sqref="C50"/>
    </sheetView>
  </sheetViews>
  <sheetFormatPr defaultRowHeight="12.75"/>
  <cols>
    <col min="1" max="1" width="5.85546875" customWidth="1"/>
    <col min="2" max="2" width="30.7109375" bestFit="1" customWidth="1"/>
    <col min="3" max="4" width="16.28515625" style="52" customWidth="1"/>
    <col min="5" max="5" width="13.28515625" style="52" bestFit="1" customWidth="1"/>
    <col min="6" max="6" width="14.28515625" style="22" customWidth="1"/>
  </cols>
  <sheetData>
    <row r="1" spans="1:6" ht="15">
      <c r="A1" s="25" t="s">
        <v>146</v>
      </c>
      <c r="B1" s="25"/>
      <c r="C1" s="89" t="s">
        <v>72</v>
      </c>
      <c r="D1" s="89"/>
    </row>
    <row r="2" spans="1:6" ht="15">
      <c r="A2" t="s">
        <v>60</v>
      </c>
      <c r="C2" s="89" t="s">
        <v>62</v>
      </c>
      <c r="D2" s="89"/>
    </row>
    <row r="4" spans="1:6">
      <c r="F4" s="23"/>
    </row>
    <row r="5" spans="1:6" s="1" customFormat="1">
      <c r="C5" s="53" t="s">
        <v>136</v>
      </c>
      <c r="D5" s="53" t="s">
        <v>136</v>
      </c>
      <c r="E5" s="53" t="s">
        <v>1</v>
      </c>
      <c r="F5" s="4"/>
    </row>
    <row r="6" spans="1:6" s="1" customFormat="1" ht="13.5" thickBot="1">
      <c r="A6" s="8"/>
      <c r="B6" s="8"/>
      <c r="C6" s="54" t="s">
        <v>27</v>
      </c>
      <c r="D6" s="54" t="s">
        <v>34</v>
      </c>
      <c r="E6" s="54"/>
      <c r="F6" s="5"/>
    </row>
    <row r="7" spans="1:6" s="1" customFormat="1">
      <c r="C7" s="53"/>
      <c r="D7" s="53"/>
      <c r="E7" s="53"/>
      <c r="F7" s="4"/>
    </row>
    <row r="8" spans="1:6" s="3" customFormat="1">
      <c r="A8" s="11" t="s">
        <v>4</v>
      </c>
      <c r="B8" s="11"/>
      <c r="C8" s="55"/>
      <c r="D8" s="55"/>
      <c r="E8" s="55"/>
      <c r="F8" s="13"/>
    </row>
    <row r="9" spans="1:6">
      <c r="A9" s="14" t="s">
        <v>147</v>
      </c>
      <c r="B9" s="14"/>
      <c r="C9" s="59">
        <v>14850</v>
      </c>
      <c r="D9" s="56">
        <v>15441</v>
      </c>
      <c r="E9" s="56">
        <f>SUM(D9-C9)</f>
        <v>591</v>
      </c>
      <c r="F9" s="16"/>
    </row>
    <row r="10" spans="1:6">
      <c r="A10" s="14" t="s">
        <v>148</v>
      </c>
      <c r="B10" s="14"/>
      <c r="C10" s="59">
        <v>337.5</v>
      </c>
      <c r="D10" s="56">
        <f>3*19</f>
        <v>57</v>
      </c>
      <c r="E10" s="56">
        <f>SUM(D10-C10)</f>
        <v>-280.5</v>
      </c>
      <c r="F10" s="16"/>
    </row>
    <row r="11" spans="1:6">
      <c r="A11" s="14" t="s">
        <v>5</v>
      </c>
      <c r="B11" s="14"/>
      <c r="C11" s="59">
        <v>50</v>
      </c>
      <c r="D11" s="56"/>
      <c r="E11" s="56">
        <f>SUM(D11-C11)</f>
        <v>-50</v>
      </c>
      <c r="F11" s="16"/>
    </row>
    <row r="12" spans="1:6">
      <c r="A12" s="14" t="s">
        <v>138</v>
      </c>
      <c r="B12" s="14"/>
      <c r="C12" s="60"/>
      <c r="D12" s="56">
        <v>1230.75</v>
      </c>
      <c r="E12" s="56">
        <f>SUM(D12-C12)</f>
        <v>1230.75</v>
      </c>
      <c r="F12" s="16"/>
    </row>
    <row r="13" spans="1:6">
      <c r="A13" s="14" t="s">
        <v>70</v>
      </c>
      <c r="B13" s="14"/>
      <c r="C13" s="61"/>
      <c r="D13" s="56">
        <v>175</v>
      </c>
      <c r="E13" s="56">
        <f t="shared" ref="E13:E16" si="0">SUM(D13-C13)</f>
        <v>175</v>
      </c>
      <c r="F13" s="16"/>
    </row>
    <row r="14" spans="1:6">
      <c r="A14" s="14" t="s">
        <v>71</v>
      </c>
      <c r="B14" s="14"/>
      <c r="C14" s="61"/>
      <c r="D14" s="56">
        <v>310</v>
      </c>
      <c r="E14" s="56">
        <f t="shared" si="0"/>
        <v>310</v>
      </c>
      <c r="F14" s="16"/>
    </row>
    <row r="15" spans="1:6">
      <c r="A15" s="14" t="s">
        <v>151</v>
      </c>
      <c r="B15" s="14"/>
      <c r="C15" s="61"/>
      <c r="D15" s="56">
        <v>1</v>
      </c>
      <c r="E15" s="56">
        <f t="shared" si="0"/>
        <v>1</v>
      </c>
      <c r="F15" s="16"/>
    </row>
    <row r="16" spans="1:6">
      <c r="A16" s="14" t="s">
        <v>67</v>
      </c>
      <c r="B16" s="14"/>
      <c r="C16" s="60">
        <v>-6000</v>
      </c>
      <c r="D16" s="56"/>
      <c r="E16" s="56">
        <f t="shared" si="0"/>
        <v>6000</v>
      </c>
      <c r="F16" s="16"/>
    </row>
    <row r="17" spans="1:6">
      <c r="A17" s="14" t="s">
        <v>68</v>
      </c>
      <c r="B17" s="14"/>
      <c r="C17" s="59"/>
      <c r="D17" s="57"/>
      <c r="E17" s="57"/>
      <c r="F17" s="16"/>
    </row>
    <row r="18" spans="1:6" s="3" customFormat="1">
      <c r="A18" s="11" t="s">
        <v>30</v>
      </c>
      <c r="B18" s="11"/>
      <c r="C18" s="62">
        <f>SUM(C8:C17)</f>
        <v>9237.5</v>
      </c>
      <c r="D18" s="55">
        <f>SUM(D8:D17)</f>
        <v>17214.75</v>
      </c>
      <c r="E18" s="55">
        <f>SUM(E8:E17)</f>
        <v>7977.25</v>
      </c>
      <c r="F18" s="13"/>
    </row>
    <row r="19" spans="1:6" s="3" customFormat="1">
      <c r="A19" s="11"/>
      <c r="B19" s="11"/>
      <c r="C19" s="59"/>
      <c r="D19" s="55"/>
      <c r="E19" s="55"/>
      <c r="F19" s="13"/>
    </row>
    <row r="20" spans="1:6" s="3" customFormat="1">
      <c r="A20" s="11" t="s">
        <v>8</v>
      </c>
      <c r="B20" s="11"/>
      <c r="C20" s="59"/>
      <c r="D20" s="55"/>
      <c r="E20" s="55"/>
      <c r="F20" s="13"/>
    </row>
    <row r="21" spans="1:6">
      <c r="A21" s="14" t="s">
        <v>37</v>
      </c>
      <c r="B21" s="14"/>
      <c r="C21" s="59"/>
      <c r="D21" s="56"/>
      <c r="E21" s="56"/>
      <c r="F21" s="16"/>
    </row>
    <row r="22" spans="1:6">
      <c r="B22" s="14" t="s">
        <v>108</v>
      </c>
      <c r="C22" s="59"/>
      <c r="D22" s="56"/>
      <c r="E22" s="56">
        <f t="shared" ref="E22:E29" si="1">SUM(C22-D22)</f>
        <v>0</v>
      </c>
      <c r="F22" s="16"/>
    </row>
    <row r="23" spans="1:6">
      <c r="B23" s="14" t="s">
        <v>109</v>
      </c>
      <c r="C23" s="59"/>
      <c r="D23" s="56"/>
      <c r="E23" s="56">
        <f t="shared" si="1"/>
        <v>0</v>
      </c>
      <c r="F23" s="16"/>
    </row>
    <row r="24" spans="1:6">
      <c r="A24" t="s">
        <v>149</v>
      </c>
      <c r="B24" s="14"/>
      <c r="C24" s="59"/>
      <c r="D24" s="56"/>
      <c r="E24" s="56"/>
      <c r="F24" s="16"/>
    </row>
    <row r="25" spans="1:6">
      <c r="A25" s="14" t="s">
        <v>38</v>
      </c>
      <c r="B25" s="14"/>
      <c r="C25" s="59">
        <v>2000</v>
      </c>
      <c r="D25" s="56">
        <v>51.93</v>
      </c>
      <c r="E25" s="56">
        <f t="shared" si="1"/>
        <v>1948.07</v>
      </c>
      <c r="F25" s="16"/>
    </row>
    <row r="26" spans="1:6">
      <c r="A26" s="14" t="s">
        <v>126</v>
      </c>
      <c r="B26" s="14"/>
      <c r="C26" s="59">
        <v>1000</v>
      </c>
      <c r="D26" s="56">
        <v>29</v>
      </c>
      <c r="E26" s="56">
        <f t="shared" si="1"/>
        <v>971</v>
      </c>
      <c r="F26" s="24"/>
    </row>
    <row r="27" spans="1:6">
      <c r="A27" s="14" t="s">
        <v>127</v>
      </c>
      <c r="B27" s="14"/>
      <c r="C27" s="59">
        <v>300</v>
      </c>
      <c r="D27" s="56">
        <v>0</v>
      </c>
      <c r="E27" s="56">
        <f t="shared" si="1"/>
        <v>300</v>
      </c>
      <c r="F27" s="16"/>
    </row>
    <row r="28" spans="1:6">
      <c r="A28" s="14" t="s">
        <v>128</v>
      </c>
      <c r="B28" s="14"/>
      <c r="C28" s="59">
        <v>100</v>
      </c>
      <c r="D28" s="56">
        <v>66.13</v>
      </c>
      <c r="E28" s="56">
        <f t="shared" si="1"/>
        <v>33.870000000000005</v>
      </c>
      <c r="F28" s="16"/>
    </row>
    <row r="29" spans="1:6">
      <c r="A29" s="14" t="s">
        <v>129</v>
      </c>
      <c r="B29" s="14"/>
      <c r="C29" s="59">
        <v>100</v>
      </c>
      <c r="D29" s="56"/>
      <c r="E29" s="56">
        <f t="shared" si="1"/>
        <v>100</v>
      </c>
      <c r="F29" s="16"/>
    </row>
    <row r="30" spans="1:6">
      <c r="A30" s="14" t="s">
        <v>39</v>
      </c>
      <c r="B30" s="14"/>
      <c r="C30" s="59"/>
      <c r="D30" s="56">
        <v>0</v>
      </c>
      <c r="E30" s="56"/>
      <c r="F30" s="16"/>
    </row>
    <row r="31" spans="1:6">
      <c r="B31" s="14" t="s">
        <v>110</v>
      </c>
      <c r="C31" s="59">
        <v>400</v>
      </c>
      <c r="D31" s="56"/>
      <c r="E31" s="56">
        <f>SUM(C31-D31)</f>
        <v>400</v>
      </c>
      <c r="F31" s="24"/>
    </row>
    <row r="32" spans="1:6">
      <c r="B32" s="14" t="s">
        <v>111</v>
      </c>
      <c r="C32" s="59">
        <v>400</v>
      </c>
      <c r="D32" s="56">
        <v>239.99</v>
      </c>
      <c r="E32" s="56">
        <f>SUM(C32-D32)</f>
        <v>160.01</v>
      </c>
      <c r="F32" s="16"/>
    </row>
    <row r="33" spans="1:6">
      <c r="B33" s="14" t="s">
        <v>112</v>
      </c>
      <c r="C33" s="59">
        <v>400</v>
      </c>
      <c r="D33" s="56"/>
      <c r="E33" s="56">
        <f>SUM(C33-D33)</f>
        <v>400</v>
      </c>
      <c r="F33" s="16"/>
    </row>
    <row r="34" spans="1:6">
      <c r="B34" s="14" t="s">
        <v>113</v>
      </c>
      <c r="C34" s="59">
        <v>400</v>
      </c>
      <c r="D34" s="56"/>
      <c r="E34" s="56">
        <f>SUM(C34-D34)</f>
        <v>400</v>
      </c>
      <c r="F34" s="24"/>
    </row>
    <row r="35" spans="1:6">
      <c r="A35" s="14" t="s">
        <v>44</v>
      </c>
      <c r="B35" s="14"/>
      <c r="C35" s="59"/>
      <c r="D35" s="56"/>
      <c r="E35" s="56"/>
      <c r="F35" s="16"/>
    </row>
    <row r="36" spans="1:6">
      <c r="B36" s="14" t="s">
        <v>124</v>
      </c>
      <c r="C36" s="59">
        <v>50</v>
      </c>
      <c r="D36" s="56">
        <v>0</v>
      </c>
      <c r="E36" s="56">
        <f t="shared" ref="E36:E55" si="2">SUM(C36-D36)</f>
        <v>50</v>
      </c>
      <c r="F36" s="16"/>
    </row>
    <row r="37" spans="1:6">
      <c r="B37" s="14" t="s">
        <v>121</v>
      </c>
      <c r="C37" s="59">
        <v>100</v>
      </c>
      <c r="D37" s="56">
        <v>32.770000000000003</v>
      </c>
      <c r="E37" s="56">
        <f t="shared" si="2"/>
        <v>67.22999999999999</v>
      </c>
      <c r="F37" s="16"/>
    </row>
    <row r="38" spans="1:6">
      <c r="B38" s="14" t="s">
        <v>114</v>
      </c>
      <c r="C38" s="59">
        <v>100</v>
      </c>
      <c r="D38" s="56">
        <v>0</v>
      </c>
      <c r="E38" s="56">
        <f t="shared" si="2"/>
        <v>100</v>
      </c>
      <c r="F38" s="16"/>
    </row>
    <row r="39" spans="1:6">
      <c r="B39" s="14" t="s">
        <v>116</v>
      </c>
      <c r="C39" s="59">
        <v>50</v>
      </c>
      <c r="D39" s="56"/>
      <c r="E39" s="56">
        <f t="shared" si="2"/>
        <v>50</v>
      </c>
      <c r="F39" s="16"/>
    </row>
    <row r="40" spans="1:6">
      <c r="B40" s="14" t="s">
        <v>115</v>
      </c>
      <c r="C40" s="59">
        <v>50</v>
      </c>
      <c r="D40" s="56"/>
      <c r="E40" s="56">
        <f t="shared" si="2"/>
        <v>50</v>
      </c>
      <c r="F40" s="16"/>
    </row>
    <row r="41" spans="1:6">
      <c r="B41" s="14" t="s">
        <v>130</v>
      </c>
      <c r="C41" s="59">
        <v>500</v>
      </c>
      <c r="D41" s="56">
        <v>384.74</v>
      </c>
      <c r="E41" s="56">
        <f>SUM(C41-D41)</f>
        <v>115.25999999999999</v>
      </c>
      <c r="F41" s="16"/>
    </row>
    <row r="42" spans="1:6">
      <c r="B42" s="14" t="s">
        <v>131</v>
      </c>
      <c r="C42" s="59">
        <v>200</v>
      </c>
      <c r="D42" s="56"/>
      <c r="E42" s="56">
        <f t="shared" si="2"/>
        <v>200</v>
      </c>
      <c r="F42" s="16"/>
    </row>
    <row r="43" spans="1:6">
      <c r="B43" s="14" t="s">
        <v>125</v>
      </c>
      <c r="C43" s="59">
        <v>0</v>
      </c>
      <c r="D43" s="56">
        <v>56.17</v>
      </c>
      <c r="E43" s="56">
        <f t="shared" si="2"/>
        <v>-56.17</v>
      </c>
      <c r="F43" s="16"/>
    </row>
    <row r="44" spans="1:6">
      <c r="A44" s="14" t="s">
        <v>132</v>
      </c>
      <c r="B44" s="14"/>
      <c r="C44" s="59"/>
      <c r="D44" s="56"/>
      <c r="E44" s="56"/>
      <c r="F44" s="27"/>
    </row>
    <row r="45" spans="1:6">
      <c r="A45" s="14"/>
      <c r="B45" s="14" t="s">
        <v>117</v>
      </c>
      <c r="C45" s="59">
        <v>300</v>
      </c>
      <c r="D45" s="56"/>
      <c r="E45" s="56">
        <f t="shared" si="2"/>
        <v>300</v>
      </c>
      <c r="F45" s="27"/>
    </row>
    <row r="46" spans="1:6">
      <c r="A46" s="14"/>
      <c r="B46" s="14" t="s">
        <v>133</v>
      </c>
      <c r="C46" s="59">
        <v>5000</v>
      </c>
      <c r="D46" s="56">
        <v>4768.1899999999996</v>
      </c>
      <c r="E46" s="56">
        <f t="shared" si="2"/>
        <v>231.8100000000004</v>
      </c>
      <c r="F46" s="27"/>
    </row>
    <row r="47" spans="1:6">
      <c r="A47" s="14"/>
      <c r="B47" s="14" t="s">
        <v>118</v>
      </c>
      <c r="C47" s="59">
        <v>200</v>
      </c>
      <c r="D47" s="56">
        <v>327.55</v>
      </c>
      <c r="E47" s="56">
        <f t="shared" si="2"/>
        <v>-127.55000000000001</v>
      </c>
      <c r="F47" s="27"/>
    </row>
    <row r="48" spans="1:6">
      <c r="A48" s="14" t="s">
        <v>45</v>
      </c>
      <c r="B48" s="14"/>
      <c r="C48" s="59">
        <v>100</v>
      </c>
      <c r="D48" s="56">
        <v>245.3</v>
      </c>
      <c r="E48" s="56">
        <f t="shared" si="2"/>
        <v>-145.30000000000001</v>
      </c>
      <c r="F48" s="16"/>
    </row>
    <row r="49" spans="1:6">
      <c r="A49" s="14" t="s">
        <v>119</v>
      </c>
      <c r="B49" s="14"/>
      <c r="C49" s="59"/>
      <c r="D49" s="56"/>
      <c r="E49" s="56"/>
      <c r="F49" s="16"/>
    </row>
    <row r="50" spans="1:6">
      <c r="A50" s="14"/>
      <c r="B50" s="14" t="s">
        <v>120</v>
      </c>
      <c r="C50" s="59">
        <v>1500</v>
      </c>
      <c r="D50" s="56"/>
      <c r="E50" s="56">
        <f t="shared" si="2"/>
        <v>1500</v>
      </c>
      <c r="F50" s="16"/>
    </row>
    <row r="51" spans="1:6">
      <c r="A51" s="14"/>
      <c r="B51" s="14" t="s">
        <v>122</v>
      </c>
      <c r="C51" s="59">
        <v>100</v>
      </c>
      <c r="D51" s="56">
        <v>290</v>
      </c>
      <c r="E51" s="56">
        <f t="shared" si="2"/>
        <v>-190</v>
      </c>
      <c r="F51" s="16"/>
    </row>
    <row r="52" spans="1:6">
      <c r="A52" s="14"/>
      <c r="B52" s="14" t="s">
        <v>137</v>
      </c>
      <c r="C52" s="59">
        <v>1000</v>
      </c>
      <c r="D52" s="56"/>
      <c r="E52" s="56">
        <f t="shared" si="2"/>
        <v>1000</v>
      </c>
      <c r="F52" s="16"/>
    </row>
    <row r="53" spans="1:6">
      <c r="A53" s="14"/>
      <c r="B53" s="14" t="s">
        <v>123</v>
      </c>
      <c r="C53" s="59">
        <v>23</v>
      </c>
      <c r="D53" s="56"/>
      <c r="E53" s="56">
        <f t="shared" si="2"/>
        <v>23</v>
      </c>
      <c r="F53" s="16"/>
    </row>
    <row r="54" spans="1:6">
      <c r="A54" s="14"/>
      <c r="B54" s="14" t="s">
        <v>139</v>
      </c>
      <c r="C54" s="59"/>
      <c r="D54" s="56">
        <v>2026</v>
      </c>
      <c r="E54" s="56">
        <f t="shared" si="2"/>
        <v>-2026</v>
      </c>
      <c r="F54" s="16"/>
    </row>
    <row r="55" spans="1:6">
      <c r="A55" s="14" t="s">
        <v>36</v>
      </c>
      <c r="B55" s="14"/>
      <c r="C55" s="59">
        <v>400</v>
      </c>
      <c r="D55" s="65">
        <v>500</v>
      </c>
      <c r="E55" s="56">
        <f t="shared" si="2"/>
        <v>-100</v>
      </c>
      <c r="F55" s="16"/>
    </row>
    <row r="56" spans="1:6">
      <c r="A56" s="14" t="s">
        <v>150</v>
      </c>
      <c r="B56" s="14"/>
      <c r="C56" s="59"/>
      <c r="D56" s="65">
        <v>83</v>
      </c>
      <c r="E56" s="56"/>
      <c r="F56" s="16"/>
    </row>
    <row r="57" spans="1:6" s="3" customFormat="1">
      <c r="A57" s="11" t="s">
        <v>24</v>
      </c>
      <c r="B57" s="11"/>
      <c r="C57" s="62">
        <f>SUM(C21:C55)</f>
        <v>14773</v>
      </c>
      <c r="D57" s="66">
        <f>SUM(D21:D56)</f>
        <v>9100.77</v>
      </c>
      <c r="E57" s="67">
        <f>SUM(E20:E55)</f>
        <v>5755.23</v>
      </c>
      <c r="F57" s="13"/>
    </row>
    <row r="58" spans="1:6" s="3" customFormat="1">
      <c r="A58" s="11"/>
      <c r="B58" s="11"/>
      <c r="C58" s="59"/>
      <c r="D58" s="55"/>
      <c r="E58" s="63"/>
      <c r="F58" s="13"/>
    </row>
    <row r="59" spans="1:6" s="3" customFormat="1">
      <c r="A59" s="11" t="s">
        <v>25</v>
      </c>
      <c r="B59" s="11"/>
      <c r="C59" s="64">
        <f>C18-C57</f>
        <v>-5535.5</v>
      </c>
      <c r="D59" s="55">
        <f>D18-D57</f>
        <v>8113.98</v>
      </c>
      <c r="E59" s="63">
        <f>SUM(E18:E55)</f>
        <v>13732.480000000003</v>
      </c>
      <c r="F59" s="13"/>
    </row>
    <row r="60" spans="1:6" s="3" customFormat="1">
      <c r="A60" s="11" t="s">
        <v>26</v>
      </c>
      <c r="B60" s="11"/>
      <c r="C60" s="55"/>
      <c r="D60" s="55"/>
      <c r="E60" s="55"/>
      <c r="F60" s="13"/>
    </row>
    <row r="61" spans="1:6" s="3" customFormat="1">
      <c r="A61" s="11"/>
      <c r="B61" s="11"/>
      <c r="C61" s="55"/>
      <c r="D61" s="55"/>
      <c r="E61" s="55"/>
      <c r="F61" s="13"/>
    </row>
    <row r="62" spans="1:6" s="7" customFormat="1">
      <c r="A62" s="11"/>
      <c r="B62" s="11"/>
      <c r="C62" s="55"/>
      <c r="D62" s="55"/>
      <c r="E62" s="55"/>
      <c r="F62" s="13"/>
    </row>
    <row r="63" spans="1:6" s="7" customFormat="1">
      <c r="A63" s="11"/>
      <c r="B63" s="11"/>
      <c r="C63" s="55"/>
      <c r="D63" s="55"/>
      <c r="E63" s="55"/>
      <c r="F63" s="18"/>
    </row>
    <row r="64" spans="1:6">
      <c r="A64" s="14"/>
      <c r="B64" s="14"/>
      <c r="C64" s="55"/>
      <c r="D64" s="56"/>
      <c r="E64" s="56"/>
      <c r="F64" s="19"/>
    </row>
    <row r="65" spans="1:6">
      <c r="A65" s="9"/>
      <c r="B65" s="9"/>
      <c r="C65" s="55"/>
      <c r="D65" s="58"/>
      <c r="E65" s="58"/>
      <c r="F65" s="20"/>
    </row>
    <row r="66" spans="1:6">
      <c r="A66" s="9"/>
      <c r="B66" s="9"/>
      <c r="C66" s="58"/>
      <c r="D66" s="58"/>
      <c r="E66" s="58"/>
      <c r="F66" s="20"/>
    </row>
  </sheetData>
  <mergeCells count="2">
    <mergeCell ref="C1:D1"/>
    <mergeCell ref="C2:D2"/>
  </mergeCells>
  <phoneticPr fontId="0" type="noConversion"/>
  <pageMargins left="0.75" right="0.25" top="0.5" bottom="0.5" header="0.24" footer="0.5"/>
  <pageSetup scale="91" orientation="portrait" r:id="rId1"/>
  <headerFooter alignWithMargins="0">
    <oddHeader xml:space="preserve">&amp;C&amp;12
&amp;R
</oddHeader>
    <oddFooter>&amp;L&amp;F
&amp;D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opLeftCell="A2" zoomScaleNormal="100" workbookViewId="0">
      <pane ySplit="7" topLeftCell="A10" activePane="bottomLeft" state="frozen"/>
      <selection activeCell="A2" sqref="A2"/>
      <selection pane="bottomLeft" activeCell="F15" sqref="F15"/>
    </sheetView>
  </sheetViews>
  <sheetFormatPr defaultRowHeight="12.75"/>
  <cols>
    <col min="1" max="1" width="5.5703125" style="37" customWidth="1"/>
    <col min="2" max="2" width="40.7109375" style="37" customWidth="1"/>
    <col min="3" max="3" width="15.42578125" style="26" bestFit="1" customWidth="1"/>
    <col min="4" max="4" width="13.7109375" style="26" hidden="1" customWidth="1"/>
    <col min="5" max="5" width="12.7109375" style="26" bestFit="1" customWidth="1"/>
    <col min="6" max="6" width="13.7109375" style="26" bestFit="1" customWidth="1"/>
    <col min="7" max="7" width="14.42578125" style="26" bestFit="1" customWidth="1"/>
    <col min="8" max="8" width="14.85546875" style="26" bestFit="1" customWidth="1"/>
    <col min="9" max="16384" width="9.140625" style="37"/>
  </cols>
  <sheetData>
    <row r="1" spans="1:8" ht="15">
      <c r="A1" s="90" t="s">
        <v>72</v>
      </c>
      <c r="B1" s="90"/>
      <c r="C1" s="90"/>
      <c r="D1" s="90"/>
      <c r="E1" s="90"/>
      <c r="F1" s="90"/>
      <c r="G1" s="90"/>
      <c r="H1" s="90"/>
    </row>
    <row r="2" spans="1:8" ht="15">
      <c r="A2" s="90" t="s">
        <v>73</v>
      </c>
      <c r="B2" s="90"/>
      <c r="C2" s="90"/>
      <c r="D2" s="90"/>
      <c r="E2" s="90"/>
      <c r="F2" s="90"/>
      <c r="G2" s="90"/>
      <c r="H2" s="90"/>
    </row>
    <row r="3" spans="1:8" ht="15">
      <c r="A3" s="90" t="s">
        <v>144</v>
      </c>
      <c r="B3" s="90"/>
      <c r="C3" s="90"/>
      <c r="D3" s="90"/>
      <c r="E3" s="90"/>
      <c r="F3" s="90"/>
      <c r="G3" s="90"/>
      <c r="H3" s="90"/>
    </row>
    <row r="5" spans="1:8" s="38" customFormat="1">
      <c r="C5" s="68"/>
      <c r="D5" s="69"/>
      <c r="E5" s="70"/>
      <c r="F5" s="70"/>
      <c r="G5" s="69"/>
      <c r="H5" s="68"/>
    </row>
    <row r="6" spans="1:8" s="38" customFormat="1">
      <c r="C6" s="71" t="s">
        <v>74</v>
      </c>
      <c r="D6" s="91" t="s">
        <v>75</v>
      </c>
      <c r="E6" s="91"/>
      <c r="F6" s="91"/>
      <c r="G6" s="91"/>
      <c r="H6" s="71" t="s">
        <v>76</v>
      </c>
    </row>
    <row r="7" spans="1:8" s="38" customFormat="1">
      <c r="C7" s="71"/>
      <c r="D7" s="72"/>
      <c r="E7" s="73"/>
      <c r="F7" s="73"/>
      <c r="G7" s="74" t="s">
        <v>77</v>
      </c>
      <c r="H7" s="75"/>
    </row>
    <row r="8" spans="1:8" s="38" customFormat="1" ht="15">
      <c r="C8" s="76" t="s">
        <v>78</v>
      </c>
      <c r="D8" s="77" t="s">
        <v>79</v>
      </c>
      <c r="E8" s="76" t="s">
        <v>80</v>
      </c>
      <c r="F8" s="76" t="s">
        <v>153</v>
      </c>
      <c r="G8" s="78" t="s">
        <v>81</v>
      </c>
      <c r="H8" s="77" t="s">
        <v>82</v>
      </c>
    </row>
    <row r="9" spans="1:8" s="38" customFormat="1">
      <c r="A9" s="40"/>
      <c r="B9" s="40"/>
      <c r="C9" s="68"/>
      <c r="D9" s="72"/>
      <c r="E9" s="71"/>
      <c r="F9" s="68"/>
      <c r="G9" s="69"/>
      <c r="H9" s="72"/>
    </row>
    <row r="10" spans="1:8" s="43" customFormat="1">
      <c r="A10" s="41" t="s">
        <v>142</v>
      </c>
      <c r="B10" s="41"/>
      <c r="C10" s="79">
        <v>18642.11</v>
      </c>
      <c r="D10" s="80"/>
      <c r="E10" s="79">
        <v>6712.16</v>
      </c>
      <c r="F10" s="79">
        <v>7220.9</v>
      </c>
      <c r="G10" s="79">
        <v>10494.02</v>
      </c>
      <c r="H10" s="80">
        <f>SUM(C10:G10)</f>
        <v>43069.19</v>
      </c>
    </row>
    <row r="11" spans="1:8" s="43" customFormat="1">
      <c r="A11" s="44"/>
      <c r="B11" s="44"/>
      <c r="C11" s="81"/>
      <c r="D11" s="82"/>
      <c r="E11" s="81"/>
      <c r="F11" s="81"/>
      <c r="G11" s="81"/>
      <c r="H11" s="82"/>
    </row>
    <row r="12" spans="1:8" s="38" customFormat="1">
      <c r="A12" s="40" t="s">
        <v>83</v>
      </c>
      <c r="B12" s="40"/>
      <c r="C12" s="68"/>
      <c r="D12" s="72"/>
      <c r="E12" s="68"/>
      <c r="F12" s="68"/>
      <c r="G12" s="69"/>
      <c r="H12" s="72"/>
    </row>
    <row r="13" spans="1:8" s="38" customFormat="1">
      <c r="A13" s="45" t="s">
        <v>84</v>
      </c>
      <c r="B13" s="45"/>
      <c r="C13" s="68"/>
      <c r="D13" s="72"/>
      <c r="E13" s="68"/>
      <c r="F13" s="68"/>
      <c r="G13" s="69"/>
      <c r="H13" s="72"/>
    </row>
    <row r="14" spans="1:8" s="38" customFormat="1">
      <c r="A14" s="45" t="s">
        <v>140</v>
      </c>
      <c r="B14" s="45"/>
      <c r="C14" s="68">
        <v>15498</v>
      </c>
      <c r="D14" s="72"/>
      <c r="E14" s="68">
        <v>1668</v>
      </c>
      <c r="F14" s="68">
        <v>1140</v>
      </c>
      <c r="G14" s="69"/>
      <c r="H14" s="72">
        <f t="shared" ref="H14:H20" si="0">SUM(C14:G14)</f>
        <v>18306</v>
      </c>
    </row>
    <row r="15" spans="1:8" s="38" customFormat="1">
      <c r="A15" s="45" t="s">
        <v>5</v>
      </c>
      <c r="B15" s="45"/>
      <c r="C15" s="68"/>
      <c r="D15" s="72"/>
      <c r="E15" s="68"/>
      <c r="F15" s="68"/>
      <c r="G15" s="69">
        <v>39.97</v>
      </c>
      <c r="H15" s="72">
        <f t="shared" si="0"/>
        <v>39.97</v>
      </c>
    </row>
    <row r="16" spans="1:8" s="38" customFormat="1">
      <c r="A16" s="45" t="s">
        <v>141</v>
      </c>
      <c r="B16" s="45"/>
      <c r="C16" s="68">
        <f>'OPBUDCOM  12-31-12'!D12</f>
        <v>1230.75</v>
      </c>
      <c r="D16" s="72"/>
      <c r="E16" s="68"/>
      <c r="F16" s="68"/>
      <c r="G16" s="69"/>
      <c r="H16" s="72">
        <f t="shared" si="0"/>
        <v>1230.75</v>
      </c>
    </row>
    <row r="17" spans="1:8" s="38" customFormat="1">
      <c r="A17" s="45" t="s">
        <v>85</v>
      </c>
      <c r="B17" s="45"/>
      <c r="C17" s="68">
        <f>'OPBUDCOM  12-31-12'!D14</f>
        <v>310</v>
      </c>
      <c r="D17" s="72"/>
      <c r="E17" s="68"/>
      <c r="F17" s="68"/>
      <c r="G17" s="69"/>
      <c r="H17" s="72">
        <f t="shared" si="0"/>
        <v>310</v>
      </c>
    </row>
    <row r="18" spans="1:8" s="38" customFormat="1">
      <c r="A18" s="45" t="s">
        <v>99</v>
      </c>
      <c r="B18" s="45"/>
      <c r="C18" s="68">
        <v>175</v>
      </c>
      <c r="D18" s="72"/>
      <c r="E18" s="68"/>
      <c r="F18" s="68"/>
      <c r="G18" s="69"/>
      <c r="H18" s="72">
        <f t="shared" si="0"/>
        <v>175</v>
      </c>
    </row>
    <row r="19" spans="1:8" s="38" customFormat="1">
      <c r="A19" s="45" t="s">
        <v>86</v>
      </c>
      <c r="B19" s="45"/>
      <c r="C19" s="68"/>
      <c r="D19" s="72"/>
      <c r="E19" s="68"/>
      <c r="F19" s="68"/>
      <c r="G19" s="69"/>
      <c r="H19" s="72">
        <f t="shared" si="0"/>
        <v>0</v>
      </c>
    </row>
    <row r="20" spans="1:8" s="38" customFormat="1">
      <c r="A20" s="45" t="s">
        <v>87</v>
      </c>
      <c r="B20" s="45"/>
      <c r="C20" s="68"/>
      <c r="D20" s="72"/>
      <c r="E20" s="68"/>
      <c r="F20" s="68"/>
      <c r="G20" s="69">
        <v>569.6</v>
      </c>
      <c r="H20" s="72">
        <f t="shared" si="0"/>
        <v>569.6</v>
      </c>
    </row>
    <row r="21" spans="1:8" s="38" customFormat="1">
      <c r="A21" s="45" t="s">
        <v>100</v>
      </c>
      <c r="B21" s="45"/>
      <c r="C21" s="68">
        <f>'OPBUDCOM  12-31-12'!D15</f>
        <v>1</v>
      </c>
      <c r="D21" s="72"/>
      <c r="E21" s="68"/>
      <c r="F21" s="68"/>
      <c r="G21" s="69"/>
      <c r="H21" s="72">
        <f>SUM(C21:G21)</f>
        <v>1</v>
      </c>
    </row>
    <row r="22" spans="1:8" s="38" customFormat="1">
      <c r="A22" s="42" t="s">
        <v>88</v>
      </c>
      <c r="B22" s="42"/>
      <c r="C22" s="79">
        <f>SUM(C13:C21)</f>
        <v>17214.75</v>
      </c>
      <c r="D22" s="80">
        <f t="shared" ref="D22:F22" si="1">SUM(D13:D20)</f>
        <v>0</v>
      </c>
      <c r="E22" s="79">
        <f t="shared" si="1"/>
        <v>1668</v>
      </c>
      <c r="F22" s="79">
        <f t="shared" si="1"/>
        <v>1140</v>
      </c>
      <c r="G22" s="79">
        <f>SUM(G13:G21)</f>
        <v>609.57000000000005</v>
      </c>
      <c r="H22" s="80">
        <f>SUM(H13:H21)</f>
        <v>20632.32</v>
      </c>
    </row>
    <row r="23" spans="1:8" s="38" customFormat="1">
      <c r="C23" s="68"/>
      <c r="D23" s="72"/>
      <c r="E23" s="68"/>
      <c r="F23" s="68"/>
      <c r="G23" s="69"/>
      <c r="H23" s="72"/>
    </row>
    <row r="24" spans="1:8" s="38" customFormat="1">
      <c r="A24" s="43" t="s">
        <v>89</v>
      </c>
      <c r="B24" s="43"/>
      <c r="C24" s="68"/>
      <c r="D24" s="72"/>
      <c r="E24" s="68"/>
      <c r="F24" s="68"/>
      <c r="G24" s="69"/>
      <c r="H24" s="72"/>
    </row>
    <row r="25" spans="1:8" s="38" customFormat="1">
      <c r="A25" s="38" t="s">
        <v>90</v>
      </c>
      <c r="C25" s="68">
        <f>'OPBUDCOM  12-31-12'!D25</f>
        <v>51.93</v>
      </c>
      <c r="D25" s="72"/>
      <c r="E25" s="68"/>
      <c r="F25" s="68"/>
      <c r="G25" s="69"/>
      <c r="H25" s="72">
        <f>SUM(C25:G25)</f>
        <v>51.93</v>
      </c>
    </row>
    <row r="26" spans="1:8" s="38" customFormat="1">
      <c r="A26" s="38" t="s">
        <v>126</v>
      </c>
      <c r="C26" s="68">
        <f>'OPBUDCOM  12-31-12'!D26</f>
        <v>29</v>
      </c>
      <c r="D26" s="72"/>
      <c r="E26" s="68"/>
      <c r="F26" s="68"/>
      <c r="G26" s="69"/>
      <c r="H26" s="72">
        <f>SUM(C26:G26)</f>
        <v>29</v>
      </c>
    </row>
    <row r="27" spans="1:8" s="38" customFormat="1">
      <c r="A27" s="38" t="s">
        <v>127</v>
      </c>
      <c r="C27" s="68">
        <f>'OPBUDCOM  12-31-12'!D27</f>
        <v>0</v>
      </c>
      <c r="D27" s="72"/>
      <c r="E27" s="68"/>
      <c r="F27" s="68"/>
      <c r="G27" s="69"/>
      <c r="H27" s="72">
        <f>SUM(C27:G27)</f>
        <v>0</v>
      </c>
    </row>
    <row r="28" spans="1:8" s="38" customFormat="1">
      <c r="A28" s="38" t="s">
        <v>128</v>
      </c>
      <c r="C28" s="68">
        <f>'OPBUDCOM  12-31-12'!D28</f>
        <v>66.13</v>
      </c>
      <c r="D28" s="72"/>
      <c r="E28" s="68"/>
      <c r="F28" s="68"/>
      <c r="G28" s="69"/>
      <c r="H28" s="72">
        <f>SUM(C28:G28)</f>
        <v>66.13</v>
      </c>
    </row>
    <row r="29" spans="1:8" s="38" customFormat="1">
      <c r="A29" s="38" t="s">
        <v>129</v>
      </c>
      <c r="C29" s="68">
        <f>'OPBUDCOM  12-31-12'!D29</f>
        <v>0</v>
      </c>
      <c r="D29" s="72"/>
      <c r="E29" s="68"/>
      <c r="F29" s="68"/>
      <c r="G29" s="69"/>
      <c r="H29" s="72">
        <f>SUM(C29:G29)</f>
        <v>0</v>
      </c>
    </row>
    <row r="30" spans="1:8" s="38" customFormat="1">
      <c r="A30" s="38" t="s">
        <v>39</v>
      </c>
      <c r="C30" s="68"/>
      <c r="D30" s="72"/>
      <c r="E30" s="68"/>
      <c r="F30" s="68"/>
      <c r="G30" s="69"/>
      <c r="H30" s="72"/>
    </row>
    <row r="31" spans="1:8" s="38" customFormat="1">
      <c r="B31" s="39" t="s">
        <v>91</v>
      </c>
      <c r="C31" s="68"/>
      <c r="D31" s="72"/>
      <c r="E31" s="68"/>
      <c r="F31" s="68"/>
      <c r="G31" s="69"/>
      <c r="H31" s="72">
        <f>SUM(C31:G31)</f>
        <v>0</v>
      </c>
    </row>
    <row r="32" spans="1:8" s="38" customFormat="1">
      <c r="B32" s="38" t="s">
        <v>41</v>
      </c>
      <c r="C32" s="68">
        <f>'OPBUDCOM  12-31-12'!D32</f>
        <v>239.99</v>
      </c>
      <c r="D32" s="72"/>
      <c r="E32" s="68"/>
      <c r="F32" s="68"/>
      <c r="G32" s="69"/>
      <c r="H32" s="72">
        <f>SUM(C32:G32)</f>
        <v>239.99</v>
      </c>
    </row>
    <row r="33" spans="1:8" s="38" customFormat="1">
      <c r="B33" s="38" t="s">
        <v>42</v>
      </c>
      <c r="C33" s="68"/>
      <c r="D33" s="72"/>
      <c r="E33" s="68"/>
      <c r="F33" s="68"/>
      <c r="G33" s="69"/>
      <c r="H33" s="72">
        <f>SUM(C33:G33)</f>
        <v>0</v>
      </c>
    </row>
    <row r="34" spans="1:8" s="38" customFormat="1">
      <c r="B34" s="38" t="s">
        <v>43</v>
      </c>
      <c r="C34" s="68"/>
      <c r="D34" s="72"/>
      <c r="E34" s="68"/>
      <c r="F34" s="68"/>
      <c r="G34" s="69"/>
      <c r="H34" s="72">
        <f>SUM(C34:G34)</f>
        <v>0</v>
      </c>
    </row>
    <row r="35" spans="1:8" s="38" customFormat="1">
      <c r="A35" s="38" t="s">
        <v>44</v>
      </c>
      <c r="C35" s="68"/>
      <c r="D35" s="72"/>
      <c r="E35" s="68"/>
      <c r="F35" s="68"/>
      <c r="G35" s="69"/>
      <c r="H35" s="72"/>
    </row>
    <row r="36" spans="1:8" s="38" customFormat="1">
      <c r="B36" s="38" t="s">
        <v>124</v>
      </c>
      <c r="C36" s="68">
        <f>'OPBUDCOM  12-31-12'!D36</f>
        <v>0</v>
      </c>
      <c r="D36" s="72"/>
      <c r="E36" s="68"/>
      <c r="F36" s="68"/>
      <c r="G36" s="69"/>
      <c r="H36" s="72">
        <f t="shared" ref="H36:H57" si="2">SUM(C36:G36)</f>
        <v>0</v>
      </c>
    </row>
    <row r="37" spans="1:8" s="38" customFormat="1">
      <c r="B37" s="38" t="s">
        <v>134</v>
      </c>
      <c r="C37" s="68">
        <f>'OPBUDCOM  12-31-12'!D37</f>
        <v>32.770000000000003</v>
      </c>
      <c r="D37" s="72"/>
      <c r="E37" s="68"/>
      <c r="F37" s="68"/>
      <c r="G37" s="69"/>
      <c r="H37" s="72">
        <f t="shared" si="2"/>
        <v>32.770000000000003</v>
      </c>
    </row>
    <row r="38" spans="1:8" s="38" customFormat="1">
      <c r="B38" s="38" t="s">
        <v>114</v>
      </c>
      <c r="C38" s="68">
        <f>'OPBUDCOM  12-31-12'!D38</f>
        <v>0</v>
      </c>
      <c r="D38" s="72"/>
      <c r="E38" s="68"/>
      <c r="F38" s="68"/>
      <c r="G38" s="69"/>
      <c r="H38" s="72">
        <f t="shared" si="2"/>
        <v>0</v>
      </c>
    </row>
    <row r="39" spans="1:8" s="38" customFormat="1">
      <c r="B39" s="38" t="s">
        <v>116</v>
      </c>
      <c r="C39" s="68">
        <f>'OPBUDCOM  12-31-12'!D43</f>
        <v>56.17</v>
      </c>
      <c r="D39" s="72"/>
      <c r="E39" s="68"/>
      <c r="F39" s="68"/>
      <c r="G39" s="69">
        <v>1500</v>
      </c>
      <c r="H39" s="72">
        <f t="shared" si="2"/>
        <v>1556.17</v>
      </c>
    </row>
    <row r="40" spans="1:8" s="38" customFormat="1">
      <c r="B40" s="38" t="s">
        <v>115</v>
      </c>
      <c r="C40" s="68">
        <f>'OPBUDCOM  12-31-12'!D40</f>
        <v>0</v>
      </c>
      <c r="D40" s="72"/>
      <c r="E40" s="68"/>
      <c r="F40" s="68"/>
      <c r="G40" s="69"/>
      <c r="H40" s="72">
        <f t="shared" si="2"/>
        <v>0</v>
      </c>
    </row>
    <row r="41" spans="1:8" s="38" customFormat="1">
      <c r="B41" s="38" t="s">
        <v>130</v>
      </c>
      <c r="C41" s="68">
        <f>'OPBUDCOM  12-31-12'!D41</f>
        <v>384.74</v>
      </c>
      <c r="D41" s="72"/>
      <c r="E41" s="68"/>
      <c r="F41" s="68"/>
      <c r="G41" s="69"/>
      <c r="H41" s="72">
        <f t="shared" si="2"/>
        <v>384.74</v>
      </c>
    </row>
    <row r="42" spans="1:8" s="38" customFormat="1">
      <c r="B42" s="38" t="s">
        <v>131</v>
      </c>
      <c r="C42" s="68"/>
      <c r="D42" s="72"/>
      <c r="E42" s="68"/>
      <c r="F42" s="68"/>
      <c r="G42" s="69"/>
      <c r="H42" s="72">
        <f t="shared" si="2"/>
        <v>0</v>
      </c>
    </row>
    <row r="43" spans="1:8" s="38" customFormat="1">
      <c r="A43" s="38" t="s">
        <v>92</v>
      </c>
      <c r="C43" s="68"/>
      <c r="D43" s="72"/>
      <c r="E43" s="68"/>
      <c r="F43" s="68"/>
      <c r="G43" s="69"/>
      <c r="H43" s="72">
        <f t="shared" si="2"/>
        <v>0</v>
      </c>
    </row>
    <row r="44" spans="1:8" s="38" customFormat="1">
      <c r="A44" s="38" t="s">
        <v>93</v>
      </c>
      <c r="C44" s="68">
        <f>'OPBUDCOM  12-31-12'!D46+'OPBUDCOM  12-31-12'!D47</f>
        <v>5095.74</v>
      </c>
      <c r="D44" s="72"/>
      <c r="E44" s="68"/>
      <c r="F44" s="68"/>
      <c r="G44" s="69"/>
      <c r="H44" s="72">
        <f t="shared" si="2"/>
        <v>5095.74</v>
      </c>
    </row>
    <row r="45" spans="1:8" s="38" customFormat="1">
      <c r="A45" s="38" t="s">
        <v>45</v>
      </c>
      <c r="C45" s="68">
        <f>'OPBUDCOM  12-31-12'!D48+'OPBUDCOM  12-31-12'!D56</f>
        <v>328.3</v>
      </c>
      <c r="D45" s="72"/>
      <c r="E45" s="68"/>
      <c r="F45" s="68"/>
      <c r="G45" s="69"/>
      <c r="H45" s="72">
        <f t="shared" si="2"/>
        <v>328.3</v>
      </c>
    </row>
    <row r="46" spans="1:8" s="38" customFormat="1">
      <c r="A46" s="38" t="s">
        <v>135</v>
      </c>
      <c r="C46" s="68"/>
      <c r="D46" s="72"/>
      <c r="E46" s="68"/>
      <c r="F46" s="68"/>
      <c r="G46" s="69"/>
      <c r="H46" s="72">
        <f t="shared" si="2"/>
        <v>0</v>
      </c>
    </row>
    <row r="47" spans="1:8" s="38" customFormat="1">
      <c r="B47" s="38" t="s">
        <v>120</v>
      </c>
      <c r="C47" s="68">
        <v>0</v>
      </c>
      <c r="D47" s="72"/>
      <c r="E47" s="68"/>
      <c r="F47" s="68"/>
      <c r="G47" s="69"/>
      <c r="H47" s="72"/>
    </row>
    <row r="48" spans="1:8" s="38" customFormat="1">
      <c r="B48" s="38" t="s">
        <v>122</v>
      </c>
      <c r="C48" s="68"/>
      <c r="D48" s="72"/>
      <c r="E48" s="68"/>
      <c r="F48" s="68"/>
      <c r="G48" s="69"/>
      <c r="H48" s="72">
        <f>SUM(C48:G48)</f>
        <v>0</v>
      </c>
    </row>
    <row r="49" spans="1:8" s="38" customFormat="1">
      <c r="B49" s="38" t="s">
        <v>123</v>
      </c>
      <c r="C49" s="68">
        <v>0</v>
      </c>
      <c r="D49" s="72"/>
      <c r="E49" s="68"/>
      <c r="F49" s="68"/>
      <c r="G49" s="69"/>
      <c r="H49" s="72"/>
    </row>
    <row r="50" spans="1:8" s="38" customFormat="1">
      <c r="A50" s="38" t="s">
        <v>36</v>
      </c>
      <c r="C50" s="68">
        <v>500</v>
      </c>
      <c r="D50" s="72"/>
      <c r="E50" s="68"/>
      <c r="F50" s="68"/>
      <c r="G50" s="69"/>
      <c r="H50" s="72">
        <f t="shared" si="2"/>
        <v>500</v>
      </c>
    </row>
    <row r="51" spans="1:8" s="38" customFormat="1">
      <c r="A51" s="38" t="s">
        <v>94</v>
      </c>
      <c r="C51" s="68"/>
      <c r="D51" s="72"/>
      <c r="E51" s="68"/>
      <c r="F51" s="68"/>
      <c r="G51" s="69"/>
      <c r="H51" s="72">
        <f t="shared" si="2"/>
        <v>0</v>
      </c>
    </row>
    <row r="52" spans="1:8" s="38" customFormat="1">
      <c r="A52" s="38" t="s">
        <v>95</v>
      </c>
      <c r="C52" s="68"/>
      <c r="D52" s="72"/>
      <c r="E52" s="68"/>
      <c r="F52" s="68"/>
      <c r="G52" s="69"/>
      <c r="H52" s="72">
        <f t="shared" si="2"/>
        <v>0</v>
      </c>
    </row>
    <row r="53" spans="1:8" s="38" customFormat="1">
      <c r="A53" s="38" t="s">
        <v>139</v>
      </c>
      <c r="C53" s="68">
        <f>'OPBUDCOM  12-31-12'!D54</f>
        <v>2026</v>
      </c>
      <c r="D53" s="72"/>
      <c r="E53" s="68"/>
      <c r="F53" s="68"/>
      <c r="G53" s="69"/>
      <c r="H53" s="72">
        <f t="shared" si="2"/>
        <v>2026</v>
      </c>
    </row>
    <row r="54" spans="1:8" s="38" customFormat="1">
      <c r="A54" s="38" t="s">
        <v>69</v>
      </c>
      <c r="C54" s="68">
        <v>290</v>
      </c>
      <c r="D54" s="72"/>
      <c r="E54" s="68"/>
      <c r="F54" s="68"/>
      <c r="G54" s="69"/>
      <c r="H54" s="72">
        <f>SUM(C54:G54)</f>
        <v>290</v>
      </c>
    </row>
    <row r="55" spans="1:8" s="38" customFormat="1">
      <c r="A55" s="38" t="s">
        <v>96</v>
      </c>
      <c r="C55" s="68"/>
      <c r="D55" s="72"/>
      <c r="E55" s="68"/>
      <c r="F55" s="68"/>
      <c r="G55" s="69"/>
      <c r="H55" s="72"/>
    </row>
    <row r="56" spans="1:8" s="38" customFormat="1">
      <c r="A56" s="38" t="s">
        <v>57</v>
      </c>
      <c r="C56" s="68"/>
      <c r="D56" s="72"/>
      <c r="E56" s="68">
        <v>497.02</v>
      </c>
      <c r="F56" s="68"/>
      <c r="G56" s="69"/>
      <c r="H56" s="72">
        <f>SUM(C56:G56)</f>
        <v>497.02</v>
      </c>
    </row>
    <row r="57" spans="1:8" s="38" customFormat="1">
      <c r="A57" s="38" t="s">
        <v>97</v>
      </c>
      <c r="C57" s="68"/>
      <c r="D57" s="72"/>
      <c r="E57" s="68"/>
      <c r="F57" s="68"/>
      <c r="G57" s="69"/>
      <c r="H57" s="72">
        <f t="shared" si="2"/>
        <v>0</v>
      </c>
    </row>
    <row r="58" spans="1:8" s="38" customFormat="1">
      <c r="A58" s="42" t="s">
        <v>98</v>
      </c>
      <c r="B58" s="42"/>
      <c r="C58" s="79">
        <f>SUM(C25:C57)</f>
        <v>9100.77</v>
      </c>
      <c r="D58" s="80">
        <f>SUM(D25:D57)</f>
        <v>0</v>
      </c>
      <c r="E58" s="79">
        <f>SUM(E25:E57)</f>
        <v>497.02</v>
      </c>
      <c r="F58" s="79">
        <f>SUM(F25:F57)</f>
        <v>0</v>
      </c>
      <c r="G58" s="79">
        <f>SUM(G25:G57)</f>
        <v>1500</v>
      </c>
      <c r="H58" s="80">
        <f>SUM(C58:G58)</f>
        <v>11097.79</v>
      </c>
    </row>
    <row r="59" spans="1:8" s="38" customFormat="1">
      <c r="A59" s="43"/>
      <c r="B59" s="43"/>
      <c r="C59" s="83"/>
      <c r="D59" s="82"/>
      <c r="E59" s="83"/>
      <c r="F59" s="83"/>
      <c r="G59" s="81"/>
      <c r="H59" s="82"/>
    </row>
    <row r="60" spans="1:8" s="47" customFormat="1">
      <c r="A60" s="49" t="s">
        <v>152</v>
      </c>
      <c r="B60" s="46"/>
      <c r="C60" s="84">
        <f t="shared" ref="C60:H60" si="3">SUM(C10+C22-C58)</f>
        <v>26756.09</v>
      </c>
      <c r="D60" s="85">
        <f t="shared" si="3"/>
        <v>0</v>
      </c>
      <c r="E60" s="84">
        <f t="shared" si="3"/>
        <v>7883.1399999999994</v>
      </c>
      <c r="F60" s="84">
        <f t="shared" si="3"/>
        <v>8360.9</v>
      </c>
      <c r="G60" s="84">
        <f t="shared" si="3"/>
        <v>9603.59</v>
      </c>
      <c r="H60" s="85">
        <f t="shared" si="3"/>
        <v>52603.72</v>
      </c>
    </row>
    <row r="61" spans="1:8" s="38" customFormat="1">
      <c r="C61" s="68"/>
      <c r="D61" s="68"/>
      <c r="E61" s="68"/>
      <c r="F61" s="68"/>
      <c r="G61" s="68"/>
      <c r="H61" s="68"/>
    </row>
    <row r="62" spans="1:8" s="38" customFormat="1">
      <c r="C62" s="68"/>
      <c r="D62" s="68"/>
      <c r="E62" s="68"/>
      <c r="F62" s="68"/>
      <c r="G62" s="68"/>
      <c r="H62" s="68"/>
    </row>
    <row r="63" spans="1:8" s="38" customFormat="1">
      <c r="C63" s="68"/>
      <c r="D63" s="68"/>
      <c r="E63" s="68"/>
      <c r="F63" s="68"/>
      <c r="G63" s="68"/>
      <c r="H63" s="86"/>
    </row>
    <row r="64" spans="1:8" s="38" customFormat="1">
      <c r="C64" s="68"/>
      <c r="D64" s="68"/>
      <c r="E64" s="68"/>
      <c r="F64" s="68"/>
      <c r="G64" s="68"/>
      <c r="H64" s="68"/>
    </row>
    <row r="65" spans="1:8" s="38" customFormat="1">
      <c r="C65" s="68"/>
      <c r="D65" s="68"/>
      <c r="E65" s="68"/>
      <c r="F65" s="68"/>
      <c r="G65" s="68"/>
      <c r="H65" s="69"/>
    </row>
    <row r="66" spans="1:8">
      <c r="A66" s="48"/>
      <c r="B66" s="48"/>
      <c r="C66" s="87"/>
      <c r="D66" s="87"/>
      <c r="E66" s="87"/>
      <c r="F66" s="87"/>
      <c r="G66" s="87"/>
      <c r="H66" s="87"/>
    </row>
    <row r="67" spans="1:8">
      <c r="A67" s="38"/>
      <c r="B67" s="38"/>
      <c r="C67" s="87"/>
      <c r="D67" s="87"/>
      <c r="E67" s="87"/>
      <c r="F67" s="87"/>
      <c r="G67" s="87"/>
      <c r="H67" s="87"/>
    </row>
    <row r="68" spans="1:8">
      <c r="C68" s="87"/>
      <c r="D68" s="87"/>
      <c r="E68" s="87"/>
      <c r="F68" s="87"/>
      <c r="G68" s="87"/>
      <c r="H68" s="87"/>
    </row>
    <row r="69" spans="1:8">
      <c r="C69" s="87"/>
      <c r="D69" s="87"/>
      <c r="E69" s="87"/>
      <c r="F69" s="87"/>
      <c r="G69" s="87"/>
      <c r="H69" s="87"/>
    </row>
    <row r="70" spans="1:8">
      <c r="C70" s="87"/>
      <c r="D70" s="87"/>
      <c r="E70" s="87"/>
      <c r="F70" s="87"/>
      <c r="G70" s="87"/>
      <c r="H70" s="87"/>
    </row>
  </sheetData>
  <mergeCells count="4">
    <mergeCell ref="A1:H1"/>
    <mergeCell ref="A2:H2"/>
    <mergeCell ref="A3:H3"/>
    <mergeCell ref="D6:G6"/>
  </mergeCells>
  <pageMargins left="0.25" right="0" top="0.5" bottom="0.5" header="0" footer="0.5"/>
  <pageSetup scale="86" orientation="portrait" horizontalDpi="4294967293" verticalDpi="300" r:id="rId1"/>
  <headerFooter alignWithMargins="0">
    <oddFooter>&amp;L&amp;F
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"/>
  <sheetViews>
    <sheetView zoomScaleNormal="100" workbookViewId="0">
      <selection activeCell="A22" sqref="A22"/>
    </sheetView>
  </sheetViews>
  <sheetFormatPr defaultRowHeight="12.75"/>
  <cols>
    <col min="1" max="1" width="37.7109375" style="28" customWidth="1"/>
    <col min="2" max="3" width="15.7109375" style="28" customWidth="1"/>
    <col min="4" max="4" width="16.7109375" style="28" customWidth="1"/>
    <col min="5" max="16384" width="9.140625" style="28"/>
  </cols>
  <sheetData>
    <row r="1" spans="1:5">
      <c r="A1" s="30" t="s">
        <v>72</v>
      </c>
      <c r="B1" s="31" t="s">
        <v>49</v>
      </c>
      <c r="C1" s="31"/>
      <c r="D1" s="28" t="s">
        <v>49</v>
      </c>
    </row>
    <row r="2" spans="1:5">
      <c r="A2" s="30" t="s">
        <v>101</v>
      </c>
      <c r="E2" s="32"/>
    </row>
    <row r="4" spans="1:5">
      <c r="A4" s="29" t="s">
        <v>102</v>
      </c>
      <c r="B4" s="50" t="s">
        <v>143</v>
      </c>
      <c r="C4" s="51" t="s">
        <v>145</v>
      </c>
      <c r="D4" s="33" t="s">
        <v>103</v>
      </c>
    </row>
    <row r="5" spans="1:5">
      <c r="B5" s="32"/>
      <c r="C5" s="32"/>
    </row>
    <row r="6" spans="1:5">
      <c r="A6" s="32" t="s">
        <v>104</v>
      </c>
      <c r="B6" s="26">
        <v>6712.16</v>
      </c>
      <c r="C6" s="26">
        <f>'Treasurer''s Report 12-31-12'!E60</f>
        <v>7883.1399999999994</v>
      </c>
      <c r="D6" s="26">
        <f>C6-B6</f>
        <v>1170.9799999999996</v>
      </c>
    </row>
    <row r="7" spans="1:5">
      <c r="B7" s="26"/>
      <c r="C7" s="26"/>
      <c r="D7" s="26"/>
    </row>
    <row r="8" spans="1:5">
      <c r="A8" s="32" t="s">
        <v>153</v>
      </c>
      <c r="B8" s="26">
        <v>7220.9</v>
      </c>
      <c r="C8" s="26">
        <f>'Treasurer''s Report 12-31-12'!F60</f>
        <v>8360.9</v>
      </c>
      <c r="D8" s="26">
        <f>C8-B8</f>
        <v>1140</v>
      </c>
    </row>
    <row r="9" spans="1:5">
      <c r="B9" s="26"/>
      <c r="C9" s="26"/>
      <c r="D9" s="26"/>
    </row>
    <row r="10" spans="1:5">
      <c r="A10" s="32" t="s">
        <v>105</v>
      </c>
      <c r="B10" s="34">
        <v>10494.02</v>
      </c>
      <c r="C10" s="34">
        <f>'Treasurer''s Report 12-31-12'!G60</f>
        <v>9603.59</v>
      </c>
      <c r="D10" s="34">
        <f>C10-B10</f>
        <v>-890.43000000000029</v>
      </c>
    </row>
    <row r="11" spans="1:5">
      <c r="B11" s="35"/>
      <c r="C11" s="35"/>
      <c r="D11" s="35"/>
    </row>
    <row r="12" spans="1:5" ht="13.5" thickBot="1">
      <c r="A12" s="30" t="s">
        <v>106</v>
      </c>
      <c r="B12" s="36">
        <f>SUM(B6:B10)</f>
        <v>24427.08</v>
      </c>
      <c r="C12" s="36">
        <f>SUM(C6:C10)</f>
        <v>25847.629999999997</v>
      </c>
      <c r="D12" s="36">
        <f>SUM(D6:D10)</f>
        <v>1420.5499999999993</v>
      </c>
    </row>
    <row r="13" spans="1:5" ht="13.5" thickTop="1"/>
    <row r="15" spans="1:5">
      <c r="A15" s="33" t="s">
        <v>107</v>
      </c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OPBUDCOM  5-31-2004</vt:lpstr>
      <vt:lpstr>OPBUDCOM  5-31-2005</vt:lpstr>
      <vt:lpstr>OPBUDCOM  5-31-2005 Adjusted</vt:lpstr>
      <vt:lpstr>OPBUDCOM  9-18-2005</vt:lpstr>
      <vt:lpstr>OPBUDCOM  1-9-2006</vt:lpstr>
      <vt:lpstr>OPBUDCOM  5-30-2006</vt:lpstr>
      <vt:lpstr>OPBUDCOM  12-31-12</vt:lpstr>
      <vt:lpstr>Treasurer's Report 12-31-12</vt:lpstr>
      <vt:lpstr>Fund Balances 12-31-12</vt:lpstr>
      <vt:lpstr>'Fund Balances 12-31-12'!Print_Area</vt:lpstr>
      <vt:lpstr>'OPBUDCOM  12-31-12'!Print_Titles</vt:lpstr>
      <vt:lpstr>'OPBUDCOM  1-9-2006'!Print_Titles</vt:lpstr>
      <vt:lpstr>'OPBUDCOM  5-30-2006'!Print_Titles</vt:lpstr>
      <vt:lpstr>'OPBUDCOM  5-31-2004'!Print_Titles</vt:lpstr>
      <vt:lpstr>'OPBUDCOM  5-31-2005'!Print_Titles</vt:lpstr>
      <vt:lpstr>'OPBUDCOM  5-31-2005 Adjusted'!Print_Titles</vt:lpstr>
      <vt:lpstr>'OPBUDCOM  9-18-2005'!Print_Titles</vt:lpstr>
      <vt:lpstr>'Treasurer''s Report 12-31-12'!Print_Titles</vt:lpstr>
    </vt:vector>
  </TitlesOfParts>
  <Company>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Luckhurst</dc:creator>
  <cp:lastModifiedBy>Bridget Masters</cp:lastModifiedBy>
  <cp:lastPrinted>2012-12-31T16:46:31Z</cp:lastPrinted>
  <dcterms:created xsi:type="dcterms:W3CDTF">1999-09-13T07:41:29Z</dcterms:created>
  <dcterms:modified xsi:type="dcterms:W3CDTF">2013-01-05T16:33:35Z</dcterms:modified>
</cp:coreProperties>
</file>